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6"/>
  </bookViews>
  <sheets>
    <sheet name="Sheet1" sheetId="1" r:id="rId1"/>
    <sheet name="Sheet3" sheetId="3" r:id="rId2"/>
    <sheet name="Sheet4" sheetId="4" r:id="rId3"/>
    <sheet name="Sheet5" sheetId="5" r:id="rId4"/>
    <sheet name="Sheet6" sheetId="6" r:id="rId5"/>
    <sheet name="Sheet7" sheetId="7" r:id="rId6"/>
    <sheet name="Sheet9" sheetId="9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9" l="1"/>
  <c r="L13" i="9"/>
  <c r="O13" i="9" s="1"/>
  <c r="K13" i="9"/>
  <c r="N13" i="9" s="1"/>
  <c r="M12" i="9"/>
  <c r="L12" i="9"/>
  <c r="O12" i="9" s="1"/>
  <c r="K12" i="9"/>
  <c r="N12" i="9" s="1"/>
  <c r="M11" i="9"/>
  <c r="L11" i="9"/>
  <c r="O11" i="9" s="1"/>
  <c r="K11" i="9"/>
  <c r="N11" i="9" s="1"/>
  <c r="M10" i="9"/>
  <c r="L10" i="9"/>
  <c r="O10" i="9" s="1"/>
  <c r="K10" i="9"/>
  <c r="N10" i="9" s="1"/>
  <c r="M9" i="9"/>
  <c r="L9" i="9"/>
  <c r="O9" i="9" s="1"/>
  <c r="K9" i="9"/>
  <c r="N9" i="9" s="1"/>
  <c r="M8" i="9"/>
  <c r="L8" i="9"/>
  <c r="O8" i="9" s="1"/>
  <c r="K8" i="9"/>
  <c r="N8" i="9" s="1"/>
  <c r="M7" i="9"/>
  <c r="L7" i="9"/>
  <c r="O7" i="9" s="1"/>
  <c r="K7" i="9"/>
  <c r="N7" i="9" s="1"/>
  <c r="M6" i="9"/>
  <c r="L6" i="9"/>
  <c r="O6" i="9" s="1"/>
  <c r="K6" i="9"/>
  <c r="N6" i="9" s="1"/>
  <c r="M5" i="9"/>
  <c r="L5" i="9"/>
  <c r="O5" i="9" s="1"/>
  <c r="K5" i="9"/>
  <c r="N5" i="9" s="1"/>
  <c r="M4" i="9"/>
  <c r="L4" i="9"/>
  <c r="O4" i="9" s="1"/>
  <c r="K4" i="9"/>
  <c r="N4" i="9" s="1"/>
  <c r="M3" i="9"/>
  <c r="L3" i="9"/>
  <c r="O3" i="9" s="1"/>
  <c r="K3" i="9"/>
  <c r="N3" i="9" s="1"/>
  <c r="M2" i="9"/>
  <c r="L2" i="9"/>
  <c r="O2" i="9" s="1"/>
  <c r="K2" i="9"/>
  <c r="N2" i="9" s="1"/>
  <c r="N4" i="7" l="1"/>
  <c r="N5" i="7"/>
  <c r="N6" i="7"/>
  <c r="N7" i="7"/>
  <c r="N8" i="7"/>
  <c r="N9" i="7"/>
  <c r="N10" i="7"/>
  <c r="N11" i="7"/>
  <c r="N12" i="7"/>
  <c r="N13" i="7"/>
  <c r="N14" i="7"/>
  <c r="N3" i="7"/>
  <c r="M4" i="6"/>
  <c r="M5" i="6"/>
  <c r="M6" i="6"/>
  <c r="M7" i="6"/>
  <c r="M8" i="6"/>
  <c r="M9" i="6"/>
  <c r="M10" i="6"/>
  <c r="M11" i="6"/>
  <c r="M12" i="6"/>
  <c r="M3" i="6"/>
  <c r="M4" i="5"/>
  <c r="M5" i="5"/>
  <c r="M6" i="5"/>
  <c r="M7" i="5"/>
  <c r="M8" i="5"/>
  <c r="M9" i="5"/>
  <c r="M10" i="5"/>
  <c r="M11" i="5"/>
  <c r="M12" i="5"/>
  <c r="M13" i="5"/>
  <c r="M14" i="5"/>
  <c r="M3" i="5"/>
  <c r="M4" i="4"/>
  <c r="M5" i="4"/>
  <c r="M6" i="4"/>
  <c r="M7" i="4"/>
  <c r="M8" i="4"/>
  <c r="M9" i="4"/>
  <c r="M10" i="4"/>
  <c r="M11" i="4"/>
  <c r="M12" i="4"/>
  <c r="M13" i="4"/>
  <c r="M14" i="4"/>
  <c r="M3" i="4"/>
  <c r="L4" i="1" l="1"/>
  <c r="L5" i="1"/>
  <c r="L6" i="1"/>
  <c r="L7" i="1"/>
  <c r="L8" i="1"/>
  <c r="L9" i="1"/>
  <c r="L10" i="1"/>
  <c r="L11" i="1"/>
  <c r="L12" i="1"/>
  <c r="L13" i="1"/>
  <c r="L14" i="1"/>
  <c r="L3" i="1"/>
  <c r="K9" i="1" l="1"/>
  <c r="K10" i="1"/>
  <c r="M4" i="7" l="1"/>
  <c r="O4" i="7"/>
  <c r="M5" i="7"/>
  <c r="O5" i="7"/>
  <c r="M6" i="7"/>
  <c r="O6" i="7"/>
  <c r="M7" i="7"/>
  <c r="O7" i="7"/>
  <c r="M8" i="7"/>
  <c r="O8" i="7"/>
  <c r="M9" i="7"/>
  <c r="O9" i="7"/>
  <c r="M10" i="7"/>
  <c r="O10" i="7"/>
  <c r="M11" i="7"/>
  <c r="O11" i="7"/>
  <c r="M12" i="7"/>
  <c r="O12" i="7"/>
  <c r="M13" i="7"/>
  <c r="O13" i="7"/>
  <c r="M14" i="7"/>
  <c r="O14" i="7"/>
  <c r="O3" i="7"/>
  <c r="M3" i="7"/>
  <c r="L4" i="6"/>
  <c r="N4" i="6"/>
  <c r="L5" i="6"/>
  <c r="N5" i="6"/>
  <c r="L6" i="6"/>
  <c r="N6" i="6"/>
  <c r="L7" i="6"/>
  <c r="N7" i="6"/>
  <c r="L8" i="6"/>
  <c r="N8" i="6"/>
  <c r="L9" i="6"/>
  <c r="N9" i="6"/>
  <c r="L10" i="6"/>
  <c r="N10" i="6"/>
  <c r="L11" i="6"/>
  <c r="N11" i="6"/>
  <c r="L12" i="6"/>
  <c r="N12" i="6"/>
  <c r="N3" i="6"/>
  <c r="L3" i="6"/>
  <c r="L4" i="5"/>
  <c r="N4" i="5"/>
  <c r="L5" i="5"/>
  <c r="N5" i="5"/>
  <c r="L6" i="5"/>
  <c r="N6" i="5"/>
  <c r="L7" i="5"/>
  <c r="N7" i="5"/>
  <c r="L8" i="5"/>
  <c r="N8" i="5"/>
  <c r="L9" i="5"/>
  <c r="N9" i="5"/>
  <c r="L10" i="5"/>
  <c r="N10" i="5"/>
  <c r="L11" i="5"/>
  <c r="N11" i="5"/>
  <c r="L12" i="5"/>
  <c r="N12" i="5"/>
  <c r="L13" i="5"/>
  <c r="N13" i="5"/>
  <c r="L14" i="5"/>
  <c r="N14" i="5"/>
  <c r="N3" i="5"/>
  <c r="L3" i="5"/>
  <c r="L4" i="4"/>
  <c r="N4" i="4"/>
  <c r="L5" i="4"/>
  <c r="N5" i="4"/>
  <c r="L6" i="4"/>
  <c r="N6" i="4"/>
  <c r="L7" i="4"/>
  <c r="N7" i="4"/>
  <c r="L8" i="4"/>
  <c r="N8" i="4"/>
  <c r="L9" i="4"/>
  <c r="N9" i="4"/>
  <c r="L10" i="4"/>
  <c r="N10" i="4"/>
  <c r="L11" i="4"/>
  <c r="N11" i="4"/>
  <c r="L12" i="4"/>
  <c r="N12" i="4"/>
  <c r="L13" i="4"/>
  <c r="N13" i="4"/>
  <c r="L14" i="4"/>
  <c r="N14" i="4"/>
  <c r="N3" i="4"/>
  <c r="L3" i="4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K10" i="3"/>
  <c r="K9" i="3"/>
  <c r="K4" i="3"/>
  <c r="K5" i="3"/>
  <c r="K6" i="3"/>
  <c r="K7" i="3"/>
  <c r="K8" i="3"/>
  <c r="M3" i="3"/>
  <c r="L3" i="3"/>
  <c r="K3" i="3"/>
  <c r="K3" i="1" l="1"/>
  <c r="M14" i="1"/>
  <c r="K14" i="1"/>
  <c r="M13" i="1"/>
  <c r="K13" i="1"/>
  <c r="M12" i="1"/>
  <c r="K12" i="1"/>
  <c r="M11" i="1"/>
  <c r="K11" i="1"/>
  <c r="M10" i="1"/>
  <c r="M9" i="1"/>
  <c r="M8" i="1"/>
  <c r="K8" i="1"/>
  <c r="M7" i="1"/>
  <c r="K7" i="1"/>
  <c r="M6" i="1"/>
  <c r="K6" i="1"/>
  <c r="M5" i="1"/>
  <c r="K5" i="1"/>
  <c r="M4" i="1"/>
  <c r="K4" i="1"/>
  <c r="M3" i="1"/>
  <c r="R14" i="7" l="1"/>
  <c r="Q14" i="7"/>
  <c r="P14" i="7"/>
  <c r="R13" i="7"/>
  <c r="Q13" i="7"/>
  <c r="P13" i="7"/>
  <c r="R12" i="7"/>
  <c r="Q12" i="7"/>
  <c r="P12" i="7"/>
  <c r="R11" i="7"/>
  <c r="Q11" i="7"/>
  <c r="P11" i="7"/>
  <c r="R10" i="7"/>
  <c r="Q10" i="7"/>
  <c r="P10" i="7"/>
  <c r="R9" i="7"/>
  <c r="Q9" i="7"/>
  <c r="P9" i="7"/>
  <c r="R8" i="7"/>
  <c r="Q8" i="7"/>
  <c r="P8" i="7"/>
  <c r="R7" i="7"/>
  <c r="Q7" i="7"/>
  <c r="P7" i="7"/>
  <c r="R6" i="7"/>
  <c r="Q6" i="7"/>
  <c r="P6" i="7"/>
  <c r="R5" i="7"/>
  <c r="Q5" i="7"/>
  <c r="P5" i="7"/>
  <c r="R4" i="7"/>
  <c r="Q4" i="7"/>
  <c r="P4" i="7"/>
  <c r="R3" i="7"/>
  <c r="Q3" i="7"/>
  <c r="P3" i="7"/>
  <c r="Q12" i="6"/>
  <c r="P12" i="6"/>
  <c r="O12" i="6"/>
  <c r="Q11" i="6"/>
  <c r="P11" i="6"/>
  <c r="O11" i="6"/>
  <c r="Q10" i="6"/>
  <c r="P10" i="6"/>
  <c r="O10" i="6"/>
  <c r="Q9" i="6"/>
  <c r="P9" i="6"/>
  <c r="O9" i="6"/>
  <c r="Q8" i="6"/>
  <c r="P8" i="6"/>
  <c r="O8" i="6"/>
  <c r="Q7" i="6"/>
  <c r="P7" i="6"/>
  <c r="O7" i="6"/>
  <c r="Q6" i="6"/>
  <c r="P6" i="6"/>
  <c r="O6" i="6"/>
  <c r="Q5" i="6"/>
  <c r="P5" i="6"/>
  <c r="O5" i="6"/>
  <c r="Q4" i="6"/>
  <c r="P4" i="6"/>
  <c r="O4" i="6"/>
  <c r="Q3" i="6"/>
  <c r="P3" i="6"/>
  <c r="O3" i="6"/>
  <c r="Q14" i="5"/>
  <c r="P14" i="5"/>
  <c r="O14" i="5"/>
  <c r="Q13" i="5"/>
  <c r="P13" i="5"/>
  <c r="O13" i="5"/>
  <c r="Q12" i="5"/>
  <c r="P12" i="5"/>
  <c r="O12" i="5"/>
  <c r="Q11" i="5"/>
  <c r="P11" i="5"/>
  <c r="O11" i="5"/>
  <c r="Q10" i="5"/>
  <c r="P10" i="5"/>
  <c r="O10" i="5"/>
  <c r="Q9" i="5"/>
  <c r="P9" i="5"/>
  <c r="O9" i="5"/>
  <c r="Q8" i="5"/>
  <c r="P8" i="5"/>
  <c r="O8" i="5"/>
  <c r="Q7" i="5"/>
  <c r="P7" i="5"/>
  <c r="O7" i="5"/>
  <c r="Q6" i="5"/>
  <c r="P6" i="5"/>
  <c r="O6" i="5"/>
  <c r="Q5" i="5"/>
  <c r="P5" i="5"/>
  <c r="O5" i="5"/>
  <c r="Q4" i="5"/>
  <c r="P4" i="5"/>
  <c r="O4" i="5"/>
  <c r="Q3" i="5"/>
  <c r="P3" i="5"/>
  <c r="O3" i="5"/>
  <c r="Q14" i="4"/>
  <c r="P14" i="4"/>
  <c r="O14" i="4"/>
  <c r="Q13" i="4"/>
  <c r="P13" i="4"/>
  <c r="O13" i="4"/>
  <c r="Q12" i="4"/>
  <c r="P12" i="4"/>
  <c r="O12" i="4"/>
  <c r="Q11" i="4"/>
  <c r="P11" i="4"/>
  <c r="O11" i="4"/>
  <c r="Q10" i="4"/>
  <c r="P10" i="4"/>
  <c r="O10" i="4"/>
  <c r="Q9" i="4"/>
  <c r="P9" i="4"/>
  <c r="O9" i="4"/>
  <c r="Q8" i="4"/>
  <c r="P8" i="4"/>
  <c r="O8" i="4"/>
  <c r="Q7" i="4"/>
  <c r="P7" i="4"/>
  <c r="O7" i="4"/>
  <c r="Q6" i="4"/>
  <c r="P6" i="4"/>
  <c r="O6" i="4"/>
  <c r="Q5" i="4"/>
  <c r="P5" i="4"/>
  <c r="O5" i="4"/>
  <c r="Q4" i="4"/>
  <c r="P4" i="4"/>
  <c r="O4" i="4"/>
  <c r="Q3" i="4"/>
  <c r="P3" i="4"/>
  <c r="O3" i="4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P5" i="3"/>
  <c r="O5" i="3"/>
  <c r="N5" i="3"/>
  <c r="P4" i="3"/>
  <c r="O4" i="3"/>
  <c r="N4" i="3"/>
  <c r="P3" i="3"/>
  <c r="O3" i="3"/>
  <c r="N3" i="3"/>
  <c r="P5" i="1" l="1"/>
  <c r="P7" i="1"/>
  <c r="P8" i="1"/>
  <c r="P9" i="1"/>
  <c r="P11" i="1"/>
  <c r="P13" i="1"/>
  <c r="P14" i="1"/>
  <c r="P3" i="1"/>
  <c r="P4" i="1"/>
  <c r="P6" i="1"/>
  <c r="P10" i="1"/>
  <c r="P12" i="1"/>
  <c r="O4" i="1"/>
  <c r="O5" i="1"/>
  <c r="O6" i="1"/>
  <c r="O7" i="1"/>
  <c r="O8" i="1"/>
  <c r="O9" i="1"/>
  <c r="O10" i="1"/>
  <c r="O11" i="1"/>
  <c r="O12" i="1"/>
  <c r="O13" i="1"/>
  <c r="O14" i="1"/>
  <c r="O3" i="1"/>
  <c r="N4" i="1"/>
  <c r="N5" i="1"/>
  <c r="N6" i="1"/>
  <c r="N7" i="1"/>
  <c r="N8" i="1"/>
  <c r="N9" i="1"/>
  <c r="N10" i="1"/>
  <c r="N11" i="1"/>
  <c r="N12" i="1"/>
  <c r="N13" i="1"/>
  <c r="N14" i="1"/>
  <c r="N3" i="1"/>
</calcChain>
</file>

<file path=xl/sharedStrings.xml><?xml version="1.0" encoding="utf-8"?>
<sst xmlns="http://schemas.openxmlformats.org/spreadsheetml/2006/main" count="230" uniqueCount="90">
  <si>
    <t>شهر</t>
  </si>
  <si>
    <t>بلوک</t>
  </si>
  <si>
    <t>معبر</t>
  </si>
  <si>
    <t>عرض معبر</t>
  </si>
  <si>
    <t>قیمت دارایی مسکونی 1403</t>
  </si>
  <si>
    <t>قیمت دارایی تجاری1403</t>
  </si>
  <si>
    <t>ضریب مسکونی 1403</t>
  </si>
  <si>
    <t>ضریب تجاری 1403</t>
  </si>
  <si>
    <t xml:space="preserve">دارایی مسکونی براساس عرض 12 متر </t>
  </si>
  <si>
    <t xml:space="preserve">دارایی تجاری براساس عرض 12 متر </t>
  </si>
  <si>
    <t xml:space="preserve">دارایی اداری براساس عرض 12 متر </t>
  </si>
  <si>
    <t>درصد افزایش عوارض</t>
  </si>
  <si>
    <t>بلوار امام علی ع</t>
  </si>
  <si>
    <t>بلوارابوالفضل ع</t>
  </si>
  <si>
    <t>سده</t>
  </si>
  <si>
    <t>مسکن مهر</t>
  </si>
  <si>
    <t>میدان ولایت</t>
  </si>
  <si>
    <t>خیابان کوهستان</t>
  </si>
  <si>
    <t>خیابان باران</t>
  </si>
  <si>
    <t>شهرک صنعتی</t>
  </si>
  <si>
    <t>بلوار امام رضا</t>
  </si>
  <si>
    <t xml:space="preserve">خیابانهای 12 متری </t>
  </si>
  <si>
    <t>خیابان 10متری</t>
  </si>
  <si>
    <t>خیابان 8متری</t>
  </si>
  <si>
    <t>خیابان16متری</t>
  </si>
  <si>
    <t>خیابان 14متری</t>
  </si>
  <si>
    <t>کوچه 6متری</t>
  </si>
  <si>
    <t>خیابان امام خمینی</t>
  </si>
  <si>
    <t>بلوار35متری</t>
  </si>
  <si>
    <t>بلوار کشاورز</t>
  </si>
  <si>
    <t>خیابان 21متری</t>
  </si>
  <si>
    <t>خیابان20متری</t>
  </si>
  <si>
    <t>خیابان 17متری</t>
  </si>
  <si>
    <t>خیابان 12متری</t>
  </si>
  <si>
    <t>خیابان شهید رجایی</t>
  </si>
  <si>
    <t>خیابان مهدیه شهید بینایی شهید صدر معلم</t>
  </si>
  <si>
    <t>خیابان شهید مسعود امینی</t>
  </si>
  <si>
    <t>خیابان دانشجو</t>
  </si>
  <si>
    <t>بلوار کشاورز وابوالفضل</t>
  </si>
  <si>
    <t>خیابان شهید اسفندیار زینلی</t>
  </si>
  <si>
    <t>خیابان امام حسن وشهدا</t>
  </si>
  <si>
    <t>خیابان شهید کرامت الله سلیمی</t>
  </si>
  <si>
    <t>خیابان تربیت</t>
  </si>
  <si>
    <t>کوچه 10متری</t>
  </si>
  <si>
    <t>کوچه 8متری</t>
  </si>
  <si>
    <t>خیابان ولی عصر</t>
  </si>
  <si>
    <t>خیابان معلم شهید مرتضی پرویزی وحضرت زهرا</t>
  </si>
  <si>
    <t>خیابان هنر</t>
  </si>
  <si>
    <t>خیابان شهید عبدالله زینلی و موسی پرویزی</t>
  </si>
  <si>
    <t>خیابان شهید رحیم ثریا وحق پرست</t>
  </si>
  <si>
    <t>بن بست صاحب الزمان</t>
  </si>
  <si>
    <t>خیابان شهید محمدی</t>
  </si>
  <si>
    <t>بلوار امام سجاد ع</t>
  </si>
  <si>
    <t>خیابان باغ ملی</t>
  </si>
  <si>
    <t>خیابان ساحلی</t>
  </si>
  <si>
    <t>جاده دژکرد</t>
  </si>
  <si>
    <t>میدان فاطمیه</t>
  </si>
  <si>
    <t>خیابان شهید پیران امینی وکرمی وکریمی وابوریحان وخیابانهای 12 متری</t>
  </si>
  <si>
    <t>خیابان گلزار شهدا</t>
  </si>
  <si>
    <t>خیابان قنات</t>
  </si>
  <si>
    <t>خیابان کارگران وسایر خیابان 8متری</t>
  </si>
  <si>
    <t>خیابان مسجد امام حسن</t>
  </si>
  <si>
    <t>خیابان شهید رحیم ثریا</t>
  </si>
  <si>
    <t>بلوارامام رضا ع</t>
  </si>
  <si>
    <t>جاده گله خواب</t>
  </si>
  <si>
    <t>خیابان شهید محمدی وپرویزی</t>
  </si>
  <si>
    <t>بلوار امام سجاد</t>
  </si>
  <si>
    <t>خیابان شهید هومان کاظمی</t>
  </si>
  <si>
    <t>خیابان شهید بهجت الله ثریا واحمدی</t>
  </si>
  <si>
    <t>خیابان فاطمیه وبهمن بیگی</t>
  </si>
  <si>
    <t>خیابانهای 10متری</t>
  </si>
  <si>
    <t>قیمت دارایی اداری 1403</t>
  </si>
  <si>
    <t>قیمت دارایی مسکونی 1404</t>
  </si>
  <si>
    <t>قیمت دارایی تجاری1404</t>
  </si>
  <si>
    <t>قیمت دارایی اداری1404</t>
  </si>
  <si>
    <t>ضریب مسکونی 1404</t>
  </si>
  <si>
    <t>ضریب تجاری 1404</t>
  </si>
  <si>
    <t>ضریب   اداری   1404</t>
  </si>
  <si>
    <t>ضریب اداری 1403</t>
  </si>
  <si>
    <t>جدول قیمت منطقه بندی عرصه و تعیین ضریب k  جهت اجراء در سال 1404</t>
  </si>
  <si>
    <t>بلوار شهید بهشتی</t>
  </si>
  <si>
    <t>خیابان معلم</t>
  </si>
  <si>
    <t>خیابان فروردین</t>
  </si>
  <si>
    <t>خیابان اردیبهشت</t>
  </si>
  <si>
    <t>خیابان عفاف</t>
  </si>
  <si>
    <t>خیابان شهید صیاد شیرازی.خرداد تیر مرداد شهریور دره ریزی</t>
  </si>
  <si>
    <t>بلوار45متری دور شهر</t>
  </si>
  <si>
    <t>خیابان گل شقایق نیلوفر</t>
  </si>
  <si>
    <t>خیابان گل نرگس نگین شکوفه</t>
  </si>
  <si>
    <t>خیابان گل اطلسی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</si>
</sst>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ريال&quot;\ * #,##0_-;_-&quot;ريال&quot;\ * #,##0\-;_-&quot;ريال&quot;\ * &quot;-&quot;_-;_-@_-"/>
    <numFmt numFmtId="41" formatCode="_-* #,##0_-;_-* #,##0\-;_-* &quot;-&quot;_-;_-@_-"/>
    <numFmt numFmtId="164" formatCode="_(* #,##0_);_(* \(#,##0\);_(* &quot;-&quot;_);_(@_)"/>
    <numFmt numFmtId="165" formatCode="_-[$ريال-429]* #,##0_-;_-[$ريال-429]* #,##0\-;_-[$ريال-429]* &quot;-&quot;_-;_-@_-"/>
    <numFmt numFmtId="166" formatCode="0.0_);\(0.0\)"/>
  </numFmts>
  <fonts count="37">
    <font>
      <sz val="11"/>
      <color theme="1"/>
      <name val="Calibri"/>
      <family val="2"/>
      <scheme val="minor"/>
    </font>
    <font>
      <b/>
      <sz val="10"/>
      <color theme="1"/>
      <name val="B Zar"/>
      <charset val="178"/>
    </font>
    <font>
      <sz val="10"/>
      <color theme="1"/>
      <name val="Calibri"/>
      <family val="2"/>
      <scheme val="minor"/>
    </font>
    <font>
      <sz val="10"/>
      <color theme="1"/>
      <name val="B Nazanin"/>
      <charset val="178"/>
    </font>
    <font>
      <b/>
      <sz val="10"/>
      <color theme="1"/>
      <name val="2  Titr"/>
      <charset val="178"/>
    </font>
    <font>
      <sz val="10"/>
      <color theme="1"/>
      <name val="B Titr"/>
      <charset val="178"/>
    </font>
    <font>
      <sz val="10"/>
      <color theme="1"/>
      <name val="2  Titr"/>
      <charset val="178"/>
    </font>
    <font>
      <sz val="10"/>
      <color theme="1"/>
      <name val="B Zar"/>
      <charset val="178"/>
    </font>
    <font>
      <sz val="10"/>
      <color theme="1"/>
      <name val="2  Zar"/>
      <charset val="178"/>
    </font>
    <font>
      <sz val="10"/>
      <color theme="1"/>
      <name val="B Lotus"/>
      <charset val="178"/>
    </font>
    <font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2  Titr"/>
      <charset val="178"/>
    </font>
    <font>
      <sz val="14"/>
      <color theme="1"/>
      <name val="B Titr"/>
      <charset val="178"/>
    </font>
    <font>
      <sz val="14"/>
      <color theme="1"/>
      <name val="2  Titr"/>
      <charset val="178"/>
    </font>
    <font>
      <sz val="14"/>
      <color theme="1"/>
      <name val="B Zar"/>
      <charset val="178"/>
    </font>
    <font>
      <sz val="14"/>
      <color theme="1"/>
      <name val="2  Zar"/>
      <charset val="178"/>
    </font>
    <font>
      <sz val="14"/>
      <color theme="1"/>
      <name val="B Lotus"/>
      <charset val="178"/>
    </font>
    <font>
      <b/>
      <sz val="12"/>
      <color theme="1"/>
      <name val="Nazanin"/>
      <charset val="178"/>
    </font>
    <font>
      <b/>
      <sz val="14"/>
      <color theme="1"/>
      <name val="Nazanin"/>
      <charset val="178"/>
    </font>
    <font>
      <sz val="14"/>
      <color theme="1"/>
      <name val="Titr"/>
      <charset val="178"/>
    </font>
    <font>
      <b/>
      <sz val="11"/>
      <color rgb="FF000000"/>
      <name val="Nazanin"/>
      <charset val="178"/>
    </font>
    <font>
      <b/>
      <sz val="11"/>
      <color theme="1"/>
      <name val="Nazanin"/>
      <charset val="178"/>
    </font>
    <font>
      <sz val="10"/>
      <color theme="1"/>
      <name val="Titr"/>
      <charset val="178"/>
    </font>
    <font>
      <b/>
      <sz val="10"/>
      <color theme="1"/>
      <name val="Nazanin"/>
      <charset val="178"/>
    </font>
    <font>
      <b/>
      <sz val="9"/>
      <color theme="1"/>
      <name val="Nazanin"/>
      <charset val="178"/>
    </font>
    <font>
      <sz val="11"/>
      <color theme="1"/>
      <name val="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2  Titr"/>
      <charset val="178"/>
    </font>
    <font>
      <sz val="12"/>
      <color theme="1"/>
      <name val="B Titr"/>
      <charset val="178"/>
    </font>
    <font>
      <sz val="12"/>
      <color theme="1"/>
      <name val="2  Titr"/>
      <charset val="178"/>
    </font>
    <font>
      <sz val="12"/>
      <color theme="1"/>
      <name val="B Zar"/>
      <charset val="178"/>
    </font>
    <font>
      <sz val="12"/>
      <color theme="1"/>
      <name val="Calibri"/>
      <family val="2"/>
      <scheme val="minor"/>
    </font>
    <font>
      <sz val="12"/>
      <color theme="1"/>
      <name val="2  Zar"/>
      <charset val="178"/>
    </font>
    <font>
      <sz val="12"/>
      <color theme="1"/>
      <name val="B Lotus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41" fontId="2" fillId="0" borderId="0" xfId="0" applyNumberFormat="1" applyFont="1" applyBorder="1"/>
    <xf numFmtId="0" fontId="2" fillId="0" borderId="0" xfId="0" applyFont="1"/>
    <xf numFmtId="1" fontId="3" fillId="0" borderId="1" xfId="0" applyNumberFormat="1" applyFont="1" applyBorder="1"/>
    <xf numFmtId="49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 applyBorder="1"/>
    <xf numFmtId="0" fontId="2" fillId="0" borderId="1" xfId="0" applyFont="1" applyBorder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41" fontId="11" fillId="3" borderId="1" xfId="0" applyNumberFormat="1" applyFont="1" applyFill="1" applyBorder="1" applyAlignment="1">
      <alignment horizontal="center" vertical="top" wrapText="1"/>
    </xf>
    <xf numFmtId="41" fontId="11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center" vertical="top" wrapText="1"/>
    </xf>
    <xf numFmtId="42" fontId="16" fillId="2" borderId="1" xfId="0" applyNumberFormat="1" applyFont="1" applyFill="1" applyBorder="1"/>
    <xf numFmtId="49" fontId="10" fillId="2" borderId="0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0" fontId="17" fillId="0" borderId="0" xfId="0" applyFont="1"/>
    <xf numFmtId="165" fontId="16" fillId="2" borderId="1" xfId="0" applyNumberFormat="1" applyFont="1" applyFill="1" applyBorder="1"/>
    <xf numFmtId="0" fontId="18" fillId="2" borderId="1" xfId="0" applyFont="1" applyFill="1" applyBorder="1" applyAlignment="1">
      <alignment horizontal="center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right" vertical="center" wrapText="1"/>
    </xf>
    <xf numFmtId="1" fontId="11" fillId="2" borderId="5" xfId="0" applyNumberFormat="1" applyFont="1" applyFill="1" applyBorder="1" applyAlignment="1">
      <alignment horizontal="center" readingOrder="2"/>
    </xf>
    <xf numFmtId="41" fontId="11" fillId="3" borderId="5" xfId="0" applyNumberFormat="1" applyFont="1" applyFill="1" applyBorder="1" applyAlignment="1">
      <alignment readingOrder="2"/>
    </xf>
    <xf numFmtId="1" fontId="11" fillId="4" borderId="5" xfId="0" applyNumberFormat="1" applyFont="1" applyFill="1" applyBorder="1" applyAlignment="1">
      <alignment readingOrder="2"/>
    </xf>
    <xf numFmtId="166" fontId="11" fillId="4" borderId="6" xfId="0" applyNumberFormat="1" applyFont="1" applyFill="1" applyBorder="1" applyAlignment="1">
      <alignment readingOrder="2"/>
    </xf>
    <xf numFmtId="1" fontId="11" fillId="2" borderId="1" xfId="0" applyNumberFormat="1" applyFont="1" applyFill="1" applyBorder="1" applyAlignment="1">
      <alignment horizontal="center" readingOrder="2"/>
    </xf>
    <xf numFmtId="1" fontId="11" fillId="4" borderId="1" xfId="0" applyNumberFormat="1" applyFont="1" applyFill="1" applyBorder="1" applyAlignment="1">
      <alignment readingOrder="2"/>
    </xf>
    <xf numFmtId="166" fontId="11" fillId="4" borderId="3" xfId="0" applyNumberFormat="1" applyFont="1" applyFill="1" applyBorder="1" applyAlignment="1">
      <alignment readingOrder="2"/>
    </xf>
    <xf numFmtId="0" fontId="20" fillId="2" borderId="1" xfId="0" applyFont="1" applyFill="1" applyBorder="1"/>
    <xf numFmtId="0" fontId="19" fillId="2" borderId="1" xfId="0" applyFont="1" applyFill="1" applyBorder="1" applyAlignment="1"/>
    <xf numFmtId="41" fontId="11" fillId="2" borderId="1" xfId="0" applyNumberFormat="1" applyFont="1" applyFill="1" applyBorder="1" applyAlignment="1">
      <alignment horizontal="center" vertical="top" wrapText="1"/>
    </xf>
    <xf numFmtId="164" fontId="11" fillId="2" borderId="6" xfId="0" applyNumberFormat="1" applyFont="1" applyFill="1" applyBorder="1" applyAlignment="1">
      <alignment readingOrder="2"/>
    </xf>
    <xf numFmtId="164" fontId="11" fillId="2" borderId="3" xfId="0" applyNumberFormat="1" applyFont="1" applyFill="1" applyBorder="1" applyAlignment="1">
      <alignment readingOrder="2"/>
    </xf>
    <xf numFmtId="49" fontId="22" fillId="5" borderId="5" xfId="0" applyNumberFormat="1" applyFont="1" applyFill="1" applyBorder="1" applyAlignment="1">
      <alignment horizontal="right" vertical="center" wrapText="1" readingOrder="2"/>
    </xf>
    <xf numFmtId="1" fontId="3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/>
    </xf>
    <xf numFmtId="41" fontId="25" fillId="0" borderId="2" xfId="0" applyNumberFormat="1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right" vertical="center" wrapText="1"/>
    </xf>
    <xf numFmtId="49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/>
    <xf numFmtId="42" fontId="27" fillId="2" borderId="1" xfId="0" applyNumberFormat="1" applyFont="1" applyFill="1" applyBorder="1"/>
    <xf numFmtId="49" fontId="27" fillId="2" borderId="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/>
    <xf numFmtId="0" fontId="27" fillId="2" borderId="1" xfId="0" applyFont="1" applyFill="1" applyBorder="1"/>
    <xf numFmtId="41" fontId="25" fillId="2" borderId="1" xfId="0" applyNumberFormat="1" applyFont="1" applyFill="1" applyBorder="1" applyAlignment="1">
      <alignment horizontal="center" vertical="top" wrapText="1"/>
    </xf>
    <xf numFmtId="41" fontId="3" fillId="2" borderId="1" xfId="0" applyNumberFormat="1" applyFont="1" applyFill="1" applyBorder="1"/>
    <xf numFmtId="41" fontId="25" fillId="3" borderId="1" xfId="0" applyNumberFormat="1" applyFont="1" applyFill="1" applyBorder="1" applyAlignment="1">
      <alignment horizontal="center" vertical="top" wrapText="1"/>
    </xf>
    <xf numFmtId="41" fontId="3" fillId="3" borderId="1" xfId="0" applyNumberFormat="1" applyFont="1" applyFill="1" applyBorder="1"/>
    <xf numFmtId="41" fontId="25" fillId="3" borderId="3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/>
    <xf numFmtId="1" fontId="25" fillId="2" borderId="3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/>
    <xf numFmtId="42" fontId="7" fillId="2" borderId="1" xfId="0" applyNumberFormat="1" applyFont="1" applyFill="1" applyBorder="1"/>
    <xf numFmtId="49" fontId="2" fillId="2" borderId="0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0" fontId="1" fillId="2" borderId="1" xfId="0" applyFont="1" applyFill="1" applyBorder="1"/>
    <xf numFmtId="0" fontId="9" fillId="2" borderId="1" xfId="0" applyFont="1" applyFill="1" applyBorder="1"/>
    <xf numFmtId="0" fontId="25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42" fontId="25" fillId="2" borderId="1" xfId="0" applyNumberFormat="1" applyFont="1" applyFill="1" applyBorder="1"/>
    <xf numFmtId="49" fontId="25" fillId="2" borderId="0" xfId="0" applyNumberFormat="1" applyFont="1" applyFill="1" applyBorder="1" applyAlignment="1">
      <alignment horizontal="right" vertical="center" wrapText="1"/>
    </xf>
    <xf numFmtId="1" fontId="25" fillId="2" borderId="0" xfId="0" applyNumberFormat="1" applyFont="1" applyFill="1" applyBorder="1" applyAlignment="1">
      <alignment horizontal="center"/>
    </xf>
    <xf numFmtId="165" fontId="25" fillId="2" borderId="1" xfId="0" applyNumberFormat="1" applyFont="1" applyFill="1" applyBorder="1"/>
    <xf numFmtId="0" fontId="25" fillId="2" borderId="1" xfId="0" applyFont="1" applyFill="1" applyBorder="1" applyAlignment="1"/>
    <xf numFmtId="0" fontId="26" fillId="2" borderId="1" xfId="0" applyFont="1" applyFill="1" applyBorder="1" applyAlignment="1"/>
    <xf numFmtId="0" fontId="8" fillId="0" borderId="0" xfId="0" applyFont="1" applyBorder="1"/>
    <xf numFmtId="0" fontId="0" fillId="0" borderId="0" xfId="0" applyBorder="1"/>
    <xf numFmtId="41" fontId="25" fillId="0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1" fontId="25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vertical="center"/>
    </xf>
    <xf numFmtId="0" fontId="2" fillId="2" borderId="0" xfId="0" applyFont="1" applyFill="1" applyBorder="1"/>
    <xf numFmtId="49" fontId="25" fillId="2" borderId="5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 wrapText="1"/>
    </xf>
    <xf numFmtId="41" fontId="28" fillId="3" borderId="1" xfId="0" applyNumberFormat="1" applyFont="1" applyFill="1" applyBorder="1" applyAlignment="1">
      <alignment horizontal="center" vertical="top" wrapText="1"/>
    </xf>
    <xf numFmtId="41" fontId="28" fillId="4" borderId="1" xfId="0" applyNumberFormat="1" applyFont="1" applyFill="1" applyBorder="1" applyAlignment="1">
      <alignment horizontal="center" vertical="top" wrapText="1"/>
    </xf>
    <xf numFmtId="41" fontId="28" fillId="2" borderId="1" xfId="0" applyNumberFormat="1" applyFont="1" applyFill="1" applyBorder="1" applyAlignment="1">
      <alignment horizontal="center" vertical="top" wrapText="1"/>
    </xf>
    <xf numFmtId="1" fontId="28" fillId="4" borderId="1" xfId="0" applyNumberFormat="1" applyFont="1" applyFill="1" applyBorder="1" applyAlignment="1">
      <alignment horizontal="center" vertical="top" wrapText="1"/>
    </xf>
    <xf numFmtId="1" fontId="28" fillId="2" borderId="5" xfId="0" applyNumberFormat="1" applyFont="1" applyFill="1" applyBorder="1" applyAlignment="1">
      <alignment horizontal="center" readingOrder="2"/>
    </xf>
    <xf numFmtId="41" fontId="28" fillId="3" borderId="5" xfId="0" applyNumberFormat="1" applyFont="1" applyFill="1" applyBorder="1" applyAlignment="1">
      <alignment readingOrder="2"/>
    </xf>
    <xf numFmtId="1" fontId="28" fillId="4" borderId="5" xfId="0" applyNumberFormat="1" applyFont="1" applyFill="1" applyBorder="1" applyAlignment="1">
      <alignment readingOrder="2"/>
    </xf>
    <xf numFmtId="164" fontId="28" fillId="2" borderId="6" xfId="0" applyNumberFormat="1" applyFont="1" applyFill="1" applyBorder="1" applyAlignment="1">
      <alignment readingOrder="2"/>
    </xf>
    <xf numFmtId="166" fontId="28" fillId="4" borderId="6" xfId="0" applyNumberFormat="1" applyFont="1" applyFill="1" applyBorder="1" applyAlignment="1">
      <alignment readingOrder="2"/>
    </xf>
    <xf numFmtId="1" fontId="28" fillId="2" borderId="1" xfId="0" applyNumberFormat="1" applyFont="1" applyFill="1" applyBorder="1" applyAlignment="1">
      <alignment horizontal="center" readingOrder="2"/>
    </xf>
    <xf numFmtId="1" fontId="28" fillId="4" borderId="1" xfId="0" applyNumberFormat="1" applyFont="1" applyFill="1" applyBorder="1" applyAlignment="1">
      <alignment readingOrder="2"/>
    </xf>
    <xf numFmtId="164" fontId="28" fillId="2" borderId="3" xfId="0" applyNumberFormat="1" applyFont="1" applyFill="1" applyBorder="1" applyAlignment="1">
      <alignment readingOrder="2"/>
    </xf>
    <xf numFmtId="166" fontId="28" fillId="4" borderId="3" xfId="0" applyNumberFormat="1" applyFont="1" applyFill="1" applyBorder="1" applyAlignment="1">
      <alignment readingOrder="2"/>
    </xf>
    <xf numFmtId="42" fontId="33" fillId="2" borderId="1" xfId="0" applyNumberFormat="1" applyFont="1" applyFill="1" applyBorder="1"/>
    <xf numFmtId="49" fontId="34" fillId="2" borderId="0" xfId="0" applyNumberFormat="1" applyFont="1" applyFill="1" applyBorder="1" applyAlignment="1">
      <alignment horizontal="right" vertical="center" wrapText="1"/>
    </xf>
    <xf numFmtId="1" fontId="34" fillId="0" borderId="0" xfId="0" applyNumberFormat="1" applyFont="1" applyBorder="1" applyAlignment="1">
      <alignment horizontal="center"/>
    </xf>
    <xf numFmtId="41" fontId="34" fillId="0" borderId="0" xfId="0" applyNumberFormat="1" applyFont="1" applyBorder="1"/>
    <xf numFmtId="0" fontId="34" fillId="0" borderId="0" xfId="0" applyFont="1"/>
    <xf numFmtId="0" fontId="35" fillId="0" borderId="0" xfId="0" applyFont="1"/>
    <xf numFmtId="165" fontId="33" fillId="2" borderId="1" xfId="0" applyNumberFormat="1" applyFont="1" applyFill="1" applyBorder="1"/>
    <xf numFmtId="0" fontId="19" fillId="2" borderId="1" xfId="0" applyFont="1" applyFill="1" applyBorder="1"/>
    <xf numFmtId="0" fontId="36" fillId="2" borderId="1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center" vertical="center" textRotation="90"/>
    </xf>
    <xf numFmtId="0" fontId="15" fillId="2" borderId="2" xfId="0" quotePrefix="1" applyFont="1" applyFill="1" applyBorder="1" applyAlignment="1">
      <alignment horizontal="center" vertical="center" textRotation="90"/>
    </xf>
    <xf numFmtId="0" fontId="15" fillId="2" borderId="5" xfId="0" quotePrefix="1" applyFont="1" applyFill="1" applyBorder="1" applyAlignment="1">
      <alignment horizontal="center" vertical="center" textRotation="90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3" fillId="2" borderId="4" xfId="0" quotePrefix="1" applyFont="1" applyFill="1" applyBorder="1" applyAlignment="1">
      <alignment horizontal="center" vertical="center" textRotation="90"/>
    </xf>
    <xf numFmtId="0" fontId="27" fillId="2" borderId="2" xfId="0" quotePrefix="1" applyFont="1" applyFill="1" applyBorder="1" applyAlignment="1">
      <alignment horizontal="center" vertical="center" textRotation="90"/>
    </xf>
    <xf numFmtId="0" fontId="27" fillId="2" borderId="5" xfId="0" quotePrefix="1" applyFont="1" applyFill="1" applyBorder="1" applyAlignment="1">
      <alignment horizontal="center" vertical="center" textRotation="90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5" fillId="2" borderId="4" xfId="0" quotePrefix="1" applyFont="1" applyFill="1" applyBorder="1" applyAlignment="1">
      <alignment horizontal="center" vertical="center" textRotation="90"/>
    </xf>
    <xf numFmtId="0" fontId="25" fillId="2" borderId="2" xfId="0" quotePrefix="1" applyFont="1" applyFill="1" applyBorder="1" applyAlignment="1">
      <alignment horizontal="center" vertical="center" textRotation="90"/>
    </xf>
    <xf numFmtId="0" fontId="25" fillId="2" borderId="5" xfId="0" quotePrefix="1" applyFont="1" applyFill="1" applyBorder="1" applyAlignment="1">
      <alignment horizontal="center" vertical="center" textRotation="90"/>
    </xf>
    <xf numFmtId="0" fontId="25" fillId="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 textRotation="90"/>
    </xf>
    <xf numFmtId="0" fontId="6" fillId="2" borderId="2" xfId="0" quotePrefix="1" applyFont="1" applyFill="1" applyBorder="1" applyAlignment="1">
      <alignment horizontal="center" vertical="center" textRotation="90"/>
    </xf>
    <xf numFmtId="0" fontId="6" fillId="2" borderId="5" xfId="0" quotePrefix="1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textRotation="90"/>
    </xf>
    <xf numFmtId="0" fontId="6" fillId="2" borderId="1" xfId="0" quotePrefix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30" fillId="2" borderId="2" xfId="0" quotePrefix="1" applyFont="1" applyFill="1" applyBorder="1" applyAlignment="1">
      <alignment horizontal="center" vertical="center" textRotation="90"/>
    </xf>
    <xf numFmtId="0" fontId="32" fillId="2" borderId="2" xfId="0" quotePrefix="1" applyFont="1" applyFill="1" applyBorder="1" applyAlignment="1">
      <alignment horizontal="center" vertical="center" textRotation="90"/>
    </xf>
    <xf numFmtId="0" fontId="32" fillId="2" borderId="5" xfId="0" quotePrefix="1" applyFont="1" applyFill="1" applyBorder="1" applyAlignment="1">
      <alignment horizontal="center" vertical="center" textRotation="90"/>
    </xf>
    <xf numFmtId="0" fontId="31" fillId="2" borderId="2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view="pageBreakPreview" topLeftCell="A4" zoomScale="60" zoomScaleNormal="100" workbookViewId="0">
      <selection activeCell="I12" sqref="I12"/>
    </sheetView>
  </sheetViews>
  <sheetFormatPr defaultColWidth="12" defaultRowHeight="18.75"/>
  <cols>
    <col min="1" max="1" width="33.85546875" style="9" customWidth="1"/>
    <col min="2" max="2" width="19.5703125" style="9" customWidth="1"/>
    <col min="3" max="3" width="21.140625" style="9" customWidth="1"/>
    <col min="4" max="6" width="12" style="9"/>
    <col min="7" max="7" width="12.7109375" style="9" customWidth="1"/>
    <col min="8" max="8" width="10.5703125" style="9" customWidth="1"/>
    <col min="9" max="9" width="10.28515625" style="9" customWidth="1"/>
    <col min="10" max="10" width="8.85546875" style="9" customWidth="1"/>
    <col min="11" max="16384" width="12" style="9"/>
  </cols>
  <sheetData>
    <row r="1" spans="1:16" ht="40.5" customHeight="1">
      <c r="A1" s="114" t="s">
        <v>79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90">
      <c r="A2" s="10" t="s">
        <v>0</v>
      </c>
      <c r="B2" s="10" t="s">
        <v>1</v>
      </c>
      <c r="C2" s="11" t="s">
        <v>2</v>
      </c>
      <c r="D2" s="10" t="s">
        <v>3</v>
      </c>
      <c r="E2" s="12" t="s">
        <v>4</v>
      </c>
      <c r="F2" s="12" t="s">
        <v>71</v>
      </c>
      <c r="G2" s="12" t="s">
        <v>5</v>
      </c>
      <c r="H2" s="13" t="s">
        <v>6</v>
      </c>
      <c r="I2" s="13" t="s">
        <v>7</v>
      </c>
      <c r="J2" s="13" t="s">
        <v>78</v>
      </c>
      <c r="K2" s="33" t="s">
        <v>72</v>
      </c>
      <c r="L2" s="33" t="s">
        <v>73</v>
      </c>
      <c r="M2" s="33" t="s">
        <v>74</v>
      </c>
      <c r="N2" s="14" t="s">
        <v>75</v>
      </c>
      <c r="O2" s="14" t="s">
        <v>76</v>
      </c>
      <c r="P2" s="14" t="s">
        <v>77</v>
      </c>
    </row>
    <row r="3" spans="1:16" ht="63.75" customHeight="1" thickBot="1">
      <c r="A3" s="109" t="s">
        <v>14</v>
      </c>
      <c r="B3" s="112">
        <v>2</v>
      </c>
      <c r="C3" s="36" t="s">
        <v>15</v>
      </c>
      <c r="D3" s="24">
        <v>12</v>
      </c>
      <c r="E3" s="25">
        <v>12533</v>
      </c>
      <c r="F3" s="25">
        <v>28065</v>
      </c>
      <c r="G3" s="25">
        <v>31779</v>
      </c>
      <c r="H3" s="26">
        <v>49.3</v>
      </c>
      <c r="I3" s="26">
        <v>42.5</v>
      </c>
      <c r="J3" s="26">
        <v>55</v>
      </c>
      <c r="K3" s="34">
        <f t="shared" ref="K3:K10" si="0">IF(D3&gt;=12,(IF(D3&gt;20,8,D3-12)*2+100)%*$B$15*11.5%,(100-(12-D3)*2)*$B$15%*11.5%)</f>
        <v>6900</v>
      </c>
      <c r="L3" s="34">
        <f>IF(D3&gt;=12,(IF(D3&gt;30,18,D3-12)*2+100)%*$B$16*11.5%,(100-(12-D3)*3)*$B$16%*11.5%)</f>
        <v>17250</v>
      </c>
      <c r="M3" s="34">
        <f t="shared" ref="M3:M14" si="1">IF(D3&gt;=12,(IF(D3&gt;30,18,D3-12)*2+100)%*$B$17*11.5%,(100-(12-D3)*2)*$B$17%*11.5%)</f>
        <v>17250</v>
      </c>
      <c r="N3" s="27">
        <f>((E3*H3)/K3)*(100+$B$18)%</f>
        <v>120.88895869565216</v>
      </c>
      <c r="O3" s="27">
        <f>((G3*I3)/L3)*(100+$B$18)%</f>
        <v>105.69971739130435</v>
      </c>
      <c r="P3" s="27">
        <f>((F3*J3)/M3)*(100+$B$18)%</f>
        <v>120.80152173913045</v>
      </c>
    </row>
    <row r="4" spans="1:16" ht="42.75" customHeight="1" thickTop="1" thickBot="1">
      <c r="A4" s="110"/>
      <c r="B4" s="112"/>
      <c r="C4" s="36" t="s">
        <v>16</v>
      </c>
      <c r="D4" s="28">
        <v>77</v>
      </c>
      <c r="E4" s="25">
        <v>12533</v>
      </c>
      <c r="F4" s="25">
        <v>28065</v>
      </c>
      <c r="G4" s="25">
        <v>31779</v>
      </c>
      <c r="H4" s="26">
        <v>49.3</v>
      </c>
      <c r="I4" s="26">
        <v>42.5</v>
      </c>
      <c r="J4" s="26">
        <v>55</v>
      </c>
      <c r="K4" s="35">
        <f t="shared" si="0"/>
        <v>8004</v>
      </c>
      <c r="L4" s="34">
        <f t="shared" ref="L4:L14" si="2">IF(D4&gt;=12,(IF(D4&gt;30,18,D4-12)*2+100)%*$B$16*11.5%,(100-(12-D4)*3)*$B$16%*11.5%)</f>
        <v>23460.000000000004</v>
      </c>
      <c r="M4" s="35">
        <f t="shared" si="1"/>
        <v>23460.000000000004</v>
      </c>
      <c r="N4" s="30">
        <f t="shared" ref="N4:N14" si="3">((E4*H4)/K4)*(100+$B$18)%</f>
        <v>104.21461956521738</v>
      </c>
      <c r="O4" s="30">
        <f t="shared" ref="O4:O14" si="4">((G4*I4)/L4)*(100+$B$18)%</f>
        <v>77.720380434782598</v>
      </c>
      <c r="P4" s="30">
        <f t="shared" ref="P4:P14" si="5">((F4*J4)/M4)*(100+$B$18)%</f>
        <v>88.824648337595903</v>
      </c>
    </row>
    <row r="5" spans="1:16" ht="37.5" customHeight="1" thickTop="1" thickBot="1">
      <c r="A5" s="110"/>
      <c r="B5" s="112"/>
      <c r="C5" s="36" t="s">
        <v>17</v>
      </c>
      <c r="D5" s="28">
        <v>25</v>
      </c>
      <c r="E5" s="25">
        <v>12533</v>
      </c>
      <c r="F5" s="25">
        <v>28065</v>
      </c>
      <c r="G5" s="25">
        <v>31779</v>
      </c>
      <c r="H5" s="26">
        <v>49.3</v>
      </c>
      <c r="I5" s="26">
        <v>42.5</v>
      </c>
      <c r="J5" s="26">
        <v>55</v>
      </c>
      <c r="K5" s="35">
        <f t="shared" si="0"/>
        <v>8004</v>
      </c>
      <c r="L5" s="34">
        <f t="shared" si="2"/>
        <v>21735</v>
      </c>
      <c r="M5" s="35">
        <f t="shared" si="1"/>
        <v>21735</v>
      </c>
      <c r="N5" s="30">
        <f t="shared" si="3"/>
        <v>104.21461956521738</v>
      </c>
      <c r="O5" s="30">
        <f t="shared" si="4"/>
        <v>83.888664596273301</v>
      </c>
      <c r="P5" s="30">
        <f t="shared" si="5"/>
        <v>95.874223602484491</v>
      </c>
    </row>
    <row r="6" spans="1:16" ht="27.75" customHeight="1" thickTop="1" thickBot="1">
      <c r="A6" s="110"/>
      <c r="B6" s="112"/>
      <c r="C6" s="36" t="s">
        <v>18</v>
      </c>
      <c r="D6" s="28">
        <v>30</v>
      </c>
      <c r="E6" s="25">
        <v>11669</v>
      </c>
      <c r="F6" s="25">
        <v>22287</v>
      </c>
      <c r="G6" s="25">
        <v>23112</v>
      </c>
      <c r="H6" s="29">
        <v>52.9</v>
      </c>
      <c r="I6" s="29">
        <v>58.4</v>
      </c>
      <c r="J6" s="29">
        <v>69.2</v>
      </c>
      <c r="K6" s="35">
        <f t="shared" si="0"/>
        <v>8004</v>
      </c>
      <c r="L6" s="34">
        <f t="shared" si="2"/>
        <v>23460.000000000004</v>
      </c>
      <c r="M6" s="35">
        <f t="shared" si="1"/>
        <v>23460.000000000004</v>
      </c>
      <c r="N6" s="30">
        <f t="shared" si="3"/>
        <v>104.11564655172414</v>
      </c>
      <c r="O6" s="30">
        <f t="shared" si="4"/>
        <v>77.670506393861899</v>
      </c>
      <c r="P6" s="30">
        <f t="shared" si="5"/>
        <v>88.748999999999995</v>
      </c>
    </row>
    <row r="7" spans="1:16" ht="35.25" customHeight="1" thickTop="1" thickBot="1">
      <c r="A7" s="110"/>
      <c r="B7" s="112"/>
      <c r="C7" s="36" t="s">
        <v>19</v>
      </c>
      <c r="D7" s="28">
        <v>30</v>
      </c>
      <c r="E7" s="25">
        <v>11669</v>
      </c>
      <c r="F7" s="25">
        <v>22287</v>
      </c>
      <c r="G7" s="25">
        <v>23112</v>
      </c>
      <c r="H7" s="29">
        <v>52.9</v>
      </c>
      <c r="I7" s="29">
        <v>58.4</v>
      </c>
      <c r="J7" s="29">
        <v>69.2</v>
      </c>
      <c r="K7" s="35">
        <f t="shared" si="0"/>
        <v>8004</v>
      </c>
      <c r="L7" s="34">
        <f t="shared" si="2"/>
        <v>23460.000000000004</v>
      </c>
      <c r="M7" s="35">
        <f t="shared" si="1"/>
        <v>23460.000000000004</v>
      </c>
      <c r="N7" s="30">
        <f t="shared" si="3"/>
        <v>104.11564655172414</v>
      </c>
      <c r="O7" s="30">
        <f t="shared" si="4"/>
        <v>77.670506393861899</v>
      </c>
      <c r="P7" s="30">
        <f t="shared" si="5"/>
        <v>88.748999999999995</v>
      </c>
    </row>
    <row r="8" spans="1:16" ht="33.75" customHeight="1" thickTop="1" thickBot="1">
      <c r="A8" s="110"/>
      <c r="B8" s="112"/>
      <c r="C8" s="36" t="s">
        <v>20</v>
      </c>
      <c r="D8" s="28">
        <v>77</v>
      </c>
      <c r="E8" s="25">
        <v>11669</v>
      </c>
      <c r="F8" s="25">
        <v>22287</v>
      </c>
      <c r="G8" s="25">
        <v>23112</v>
      </c>
      <c r="H8" s="29">
        <v>52.9</v>
      </c>
      <c r="I8" s="29">
        <v>58.4</v>
      </c>
      <c r="J8" s="29">
        <v>69.2</v>
      </c>
      <c r="K8" s="35">
        <f t="shared" si="0"/>
        <v>8004</v>
      </c>
      <c r="L8" s="34">
        <f t="shared" si="2"/>
        <v>23460.000000000004</v>
      </c>
      <c r="M8" s="35">
        <f t="shared" si="1"/>
        <v>23460.000000000004</v>
      </c>
      <c r="N8" s="30">
        <f t="shared" si="3"/>
        <v>104.11564655172414</v>
      </c>
      <c r="O8" s="30">
        <f t="shared" si="4"/>
        <v>77.670506393861899</v>
      </c>
      <c r="P8" s="30">
        <f t="shared" si="5"/>
        <v>88.748999999999995</v>
      </c>
    </row>
    <row r="9" spans="1:16" ht="39" customHeight="1" thickTop="1" thickBot="1">
      <c r="A9" s="110"/>
      <c r="B9" s="112"/>
      <c r="C9" s="36" t="s">
        <v>21</v>
      </c>
      <c r="D9" s="28">
        <v>12</v>
      </c>
      <c r="E9" s="25">
        <v>11669</v>
      </c>
      <c r="F9" s="25">
        <v>22287</v>
      </c>
      <c r="G9" s="25">
        <v>23112</v>
      </c>
      <c r="H9" s="29">
        <v>52.9</v>
      </c>
      <c r="I9" s="29">
        <v>58.4</v>
      </c>
      <c r="J9" s="29">
        <v>69.2</v>
      </c>
      <c r="K9" s="35">
        <f>IF(D9&gt;=12,(IF(D9&gt;20,8,D9-12)*2+100)%*$B$15*11.5%,(100-(12-D9)*2)*$B$15%*11.5%)</f>
        <v>6900</v>
      </c>
      <c r="L9" s="34">
        <f t="shared" si="2"/>
        <v>17250</v>
      </c>
      <c r="M9" s="35">
        <f t="shared" si="1"/>
        <v>17250</v>
      </c>
      <c r="N9" s="30">
        <f t="shared" si="3"/>
        <v>120.77415000000001</v>
      </c>
      <c r="O9" s="30">
        <f t="shared" si="4"/>
        <v>105.63188869565218</v>
      </c>
      <c r="P9" s="30">
        <f t="shared" si="5"/>
        <v>120.69864000000001</v>
      </c>
    </row>
    <row r="10" spans="1:16" ht="90" customHeight="1" thickTop="1" thickBot="1">
      <c r="A10" s="110"/>
      <c r="B10" s="112"/>
      <c r="C10" s="36" t="s">
        <v>24</v>
      </c>
      <c r="D10" s="28">
        <v>16</v>
      </c>
      <c r="E10" s="25">
        <v>11669</v>
      </c>
      <c r="F10" s="25">
        <v>22287</v>
      </c>
      <c r="G10" s="25">
        <v>23122</v>
      </c>
      <c r="H10" s="29">
        <v>52.9</v>
      </c>
      <c r="I10" s="29">
        <v>58.4</v>
      </c>
      <c r="J10" s="29">
        <v>69.2</v>
      </c>
      <c r="K10" s="35">
        <f t="shared" si="0"/>
        <v>7452.0000000000009</v>
      </c>
      <c r="L10" s="34">
        <f t="shared" si="2"/>
        <v>18630</v>
      </c>
      <c r="M10" s="35">
        <f t="shared" si="1"/>
        <v>18630</v>
      </c>
      <c r="N10" s="30">
        <f t="shared" si="3"/>
        <v>111.82791666666665</v>
      </c>
      <c r="O10" s="30">
        <f t="shared" si="4"/>
        <v>97.849623188405815</v>
      </c>
      <c r="P10" s="30">
        <f t="shared" si="5"/>
        <v>111.75800000000001</v>
      </c>
    </row>
    <row r="11" spans="1:16" ht="62.25" customHeight="1" thickTop="1" thickBot="1">
      <c r="A11" s="110"/>
      <c r="B11" s="112"/>
      <c r="C11" s="36" t="s">
        <v>25</v>
      </c>
      <c r="D11" s="28">
        <v>14</v>
      </c>
      <c r="E11" s="25">
        <v>12533</v>
      </c>
      <c r="F11" s="25">
        <v>28065</v>
      </c>
      <c r="G11" s="25">
        <v>31779</v>
      </c>
      <c r="H11" s="29">
        <v>49.3</v>
      </c>
      <c r="I11" s="29">
        <v>42.5</v>
      </c>
      <c r="J11" s="29">
        <v>55</v>
      </c>
      <c r="K11" s="35">
        <f>IF(D11&gt;=12,(IF(D11&gt;20,8,D11-12)*2+100)%*$B$15*11.5%,(100-(12-D11)*2)*$B$15%*11.5%)</f>
        <v>7176</v>
      </c>
      <c r="L11" s="34">
        <f t="shared" si="2"/>
        <v>17940</v>
      </c>
      <c r="M11" s="35">
        <f t="shared" si="1"/>
        <v>17940</v>
      </c>
      <c r="N11" s="30">
        <f t="shared" si="3"/>
        <v>116.23938336120401</v>
      </c>
      <c r="O11" s="30">
        <f t="shared" si="4"/>
        <v>101.63434364548496</v>
      </c>
      <c r="P11" s="30">
        <f t="shared" si="5"/>
        <v>116.1553093645485</v>
      </c>
    </row>
    <row r="12" spans="1:16" ht="36.75" customHeight="1" thickTop="1" thickBot="1">
      <c r="A12" s="110"/>
      <c r="B12" s="112"/>
      <c r="C12" s="36" t="s">
        <v>22</v>
      </c>
      <c r="D12" s="28">
        <v>10</v>
      </c>
      <c r="E12" s="25">
        <v>11669</v>
      </c>
      <c r="F12" s="25">
        <v>22287</v>
      </c>
      <c r="G12" s="25">
        <v>23112</v>
      </c>
      <c r="H12" s="29">
        <v>52.9</v>
      </c>
      <c r="I12" s="29">
        <v>58.4</v>
      </c>
      <c r="J12" s="29">
        <v>69.2</v>
      </c>
      <c r="K12" s="35">
        <f>IF(D12&gt;=12,(IF(D12&gt;20,8,D12-12)*2+100)%*$B$15*11.5%,(100-(12-D12)*2)*$B$15%*11.5%)</f>
        <v>6624</v>
      </c>
      <c r="L12" s="34">
        <f t="shared" si="2"/>
        <v>16215</v>
      </c>
      <c r="M12" s="35">
        <f t="shared" si="1"/>
        <v>16560</v>
      </c>
      <c r="N12" s="30">
        <f t="shared" si="3"/>
        <v>125.80640624999999</v>
      </c>
      <c r="O12" s="30">
        <f t="shared" si="4"/>
        <v>112.37434967622573</v>
      </c>
      <c r="P12" s="30">
        <f t="shared" si="5"/>
        <v>125.72775000000001</v>
      </c>
    </row>
    <row r="13" spans="1:16" ht="24" thickTop="1" thickBot="1">
      <c r="A13" s="110"/>
      <c r="B13" s="112"/>
      <c r="C13" s="36" t="s">
        <v>23</v>
      </c>
      <c r="D13" s="28">
        <v>8</v>
      </c>
      <c r="E13" s="25">
        <v>11237</v>
      </c>
      <c r="F13" s="25">
        <v>21461</v>
      </c>
      <c r="G13" s="25">
        <v>21874</v>
      </c>
      <c r="H13" s="29">
        <v>54.9</v>
      </c>
      <c r="I13" s="29">
        <v>61.7</v>
      </c>
      <c r="J13" s="29">
        <v>71.900000000000006</v>
      </c>
      <c r="K13" s="35">
        <f>IF(D13&gt;=12,(IF(D13&gt;20,8,D13-12)*2+100)%*$B$15*11.5%,(100-(12-D13)*2)*$B$15%*11.5%)</f>
        <v>6348</v>
      </c>
      <c r="L13" s="34">
        <f t="shared" si="2"/>
        <v>15180</v>
      </c>
      <c r="M13" s="35">
        <f t="shared" si="1"/>
        <v>15870</v>
      </c>
      <c r="N13" s="30">
        <f t="shared" si="3"/>
        <v>131.19569234404537</v>
      </c>
      <c r="O13" s="30">
        <f t="shared" si="4"/>
        <v>120.02600988142294</v>
      </c>
      <c r="P13" s="30">
        <f t="shared" si="5"/>
        <v>131.26099338374294</v>
      </c>
    </row>
    <row r="14" spans="1:16" ht="24" thickTop="1" thickBot="1">
      <c r="A14" s="111"/>
      <c r="B14" s="113"/>
      <c r="C14" s="36" t="s">
        <v>26</v>
      </c>
      <c r="D14" s="28">
        <v>6</v>
      </c>
      <c r="E14" s="25">
        <v>12533</v>
      </c>
      <c r="F14" s="25">
        <v>25589</v>
      </c>
      <c r="G14" s="25">
        <v>25589</v>
      </c>
      <c r="H14" s="29">
        <v>49.3</v>
      </c>
      <c r="I14" s="29">
        <v>52.7</v>
      </c>
      <c r="J14" s="29">
        <v>64.400000000000006</v>
      </c>
      <c r="K14" s="35">
        <f>IF(D14&gt;=12,(IF(D14&gt;20,8,D14-12)*2+100)%*$B$15*11.5%,(100-(12-D14)*2)*$B$15%*11.5%)</f>
        <v>6072</v>
      </c>
      <c r="L14" s="34">
        <f t="shared" si="2"/>
        <v>14145</v>
      </c>
      <c r="M14" s="35">
        <f t="shared" si="1"/>
        <v>15180</v>
      </c>
      <c r="N14" s="30">
        <f t="shared" si="3"/>
        <v>137.37381669960473</v>
      </c>
      <c r="O14" s="30">
        <f t="shared" si="4"/>
        <v>128.70480063626727</v>
      </c>
      <c r="P14" s="30">
        <f t="shared" si="5"/>
        <v>146.55518181818184</v>
      </c>
    </row>
    <row r="15" spans="1:16" ht="32.25" customHeight="1" thickTop="1">
      <c r="A15" s="32" t="s">
        <v>8</v>
      </c>
      <c r="B15" s="15">
        <v>60000</v>
      </c>
      <c r="C15" s="16"/>
      <c r="D15" s="17"/>
      <c r="E15" s="18"/>
      <c r="F15" s="18"/>
      <c r="G15" s="18"/>
      <c r="I15" s="19"/>
    </row>
    <row r="16" spans="1:16" ht="32.25" customHeight="1">
      <c r="A16" s="32" t="s">
        <v>9</v>
      </c>
      <c r="B16" s="15">
        <v>150000</v>
      </c>
      <c r="C16" s="16"/>
      <c r="D16" s="17"/>
      <c r="E16" s="18"/>
      <c r="F16" s="18"/>
      <c r="G16" s="18"/>
      <c r="I16" s="19"/>
    </row>
    <row r="17" spans="1:7" ht="36" customHeight="1">
      <c r="A17" s="32" t="s">
        <v>10</v>
      </c>
      <c r="B17" s="20">
        <v>150000</v>
      </c>
      <c r="C17" s="16"/>
      <c r="D17" s="17"/>
      <c r="E17" s="18"/>
      <c r="F17" s="18"/>
      <c r="G17" s="18"/>
    </row>
    <row r="18" spans="1:7" ht="25.5">
      <c r="A18" s="31" t="s">
        <v>11</v>
      </c>
      <c r="B18" s="21">
        <v>35</v>
      </c>
      <c r="C18" s="16"/>
      <c r="D18" s="17"/>
      <c r="E18" s="18"/>
      <c r="F18" s="18"/>
      <c r="G18" s="18"/>
    </row>
    <row r="19" spans="1:7">
      <c r="A19" s="22"/>
      <c r="B19" s="22"/>
      <c r="C19" s="23"/>
      <c r="D19" s="17"/>
      <c r="E19" s="18"/>
      <c r="F19" s="18"/>
      <c r="G19" s="18"/>
    </row>
  </sheetData>
  <mergeCells count="3">
    <mergeCell ref="A3:A14"/>
    <mergeCell ref="B3:B14"/>
    <mergeCell ref="A1:P1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view="pageBreakPreview" zoomScale="60" zoomScaleNormal="100" workbookViewId="0">
      <selection activeCell="I11" sqref="I11"/>
    </sheetView>
  </sheetViews>
  <sheetFormatPr defaultRowHeight="15"/>
  <cols>
    <col min="1" max="1" width="27.5703125" style="2" customWidth="1"/>
    <col min="2" max="2" width="14.5703125" style="2" customWidth="1"/>
    <col min="3" max="3" width="14.42578125" style="2" customWidth="1"/>
    <col min="4" max="4" width="8.42578125" style="2" customWidth="1"/>
    <col min="5" max="5" width="10.5703125" style="2" customWidth="1"/>
    <col min="6" max="6" width="10.28515625" style="2" customWidth="1"/>
    <col min="7" max="7" width="10" style="2" customWidth="1"/>
    <col min="8" max="9" width="7.42578125" style="2" customWidth="1"/>
    <col min="10" max="10" width="6.85546875" style="2" customWidth="1"/>
    <col min="11" max="11" width="7.42578125" style="2" customWidth="1"/>
    <col min="12" max="12" width="9.140625" style="2" customWidth="1"/>
    <col min="13" max="13" width="8.85546875" style="2" customWidth="1"/>
    <col min="14" max="14" width="6" style="2" customWidth="1"/>
    <col min="15" max="15" width="5.5703125" style="2" customWidth="1"/>
    <col min="16" max="16" width="5.7109375" style="2" customWidth="1"/>
  </cols>
  <sheetData>
    <row r="1" spans="1:16" ht="21" thickBo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64.5" thickTop="1" thickBot="1">
      <c r="A2" s="39" t="s">
        <v>0</v>
      </c>
      <c r="B2" s="39" t="s">
        <v>1</v>
      </c>
      <c r="C2" s="41" t="s">
        <v>2</v>
      </c>
      <c r="D2" s="39" t="s">
        <v>3</v>
      </c>
      <c r="E2" s="51" t="s">
        <v>4</v>
      </c>
      <c r="F2" s="51" t="s">
        <v>71</v>
      </c>
      <c r="G2" s="51" t="s">
        <v>5</v>
      </c>
      <c r="H2" s="40" t="s">
        <v>6</v>
      </c>
      <c r="I2" s="40" t="s">
        <v>7</v>
      </c>
      <c r="J2" s="40" t="s">
        <v>78</v>
      </c>
      <c r="K2" s="53" t="s">
        <v>72</v>
      </c>
      <c r="L2" s="53" t="s">
        <v>73</v>
      </c>
      <c r="M2" s="53" t="s">
        <v>74</v>
      </c>
      <c r="N2" s="55" t="s">
        <v>75</v>
      </c>
      <c r="O2" s="55" t="s">
        <v>76</v>
      </c>
      <c r="P2" s="55" t="s">
        <v>77</v>
      </c>
    </row>
    <row r="3" spans="1:16" ht="40.5" thickTop="1" thickBot="1">
      <c r="A3" s="115" t="s">
        <v>14</v>
      </c>
      <c r="B3" s="118">
        <v>3</v>
      </c>
      <c r="C3" s="43" t="s">
        <v>27</v>
      </c>
      <c r="D3" s="37">
        <v>25</v>
      </c>
      <c r="E3" s="52">
        <v>9549</v>
      </c>
      <c r="F3" s="52">
        <v>26001</v>
      </c>
      <c r="G3" s="52">
        <v>28684</v>
      </c>
      <c r="H3" s="3">
        <v>48.4</v>
      </c>
      <c r="I3" s="3">
        <v>47</v>
      </c>
      <c r="J3" s="3">
        <v>59.3</v>
      </c>
      <c r="K3" s="54">
        <f>IF(D3&gt;=12,(IF(D3&gt;20,8,D3-12)*2+100)%*$B$15*11.5%,(100-(12-D3)*2)*$B$15%*11.5%)</f>
        <v>8270.8000000000011</v>
      </c>
      <c r="L3" s="54">
        <f>IF(D3&gt;=12,(IF(D3&gt;30,18,D3-12)*3+100)%*$B$16*11.5%,(100-(12-D3)*3)*$B$16%*11.5%)</f>
        <v>23977.499999999996</v>
      </c>
      <c r="M3" s="54">
        <f>IF(D3&gt;=12,(IF(D3&gt;30,18,D3-12)*2+100)%*$B$17*11.5%,(100-(12-D3)*2)*$B$17%*11.5%)</f>
        <v>21735</v>
      </c>
      <c r="N3" s="56">
        <f>((E3*H3)/K3)*(100+$B$18)%</f>
        <v>75.437885089713191</v>
      </c>
      <c r="O3" s="56">
        <f>((G3*I3)/L3)*(100+$B$18)%</f>
        <v>75.904485455114184</v>
      </c>
      <c r="P3" s="56">
        <f>((F3*J3)/M3)*(100+$B$18)%</f>
        <v>95.767658385093156</v>
      </c>
    </row>
    <row r="4" spans="1:16" ht="21" thickTop="1" thickBot="1">
      <c r="A4" s="116"/>
      <c r="B4" s="119"/>
      <c r="C4" s="43" t="s">
        <v>13</v>
      </c>
      <c r="D4" s="37">
        <v>30</v>
      </c>
      <c r="E4" s="52">
        <v>9549</v>
      </c>
      <c r="F4" s="52">
        <v>28065</v>
      </c>
      <c r="G4" s="52">
        <v>31779</v>
      </c>
      <c r="H4" s="3">
        <v>48.4</v>
      </c>
      <c r="I4" s="3">
        <v>42.5</v>
      </c>
      <c r="J4" s="3">
        <v>55</v>
      </c>
      <c r="K4" s="54">
        <f t="shared" ref="K4:K10" si="0">IF(D4&gt;=12,(IF(D4&gt;20,8,D4-12)*2+100)%*$B$15*11.5%,(100-(12-D4)*2)*$B$15%*11.5%)</f>
        <v>8270.8000000000011</v>
      </c>
      <c r="L4" s="54">
        <f t="shared" ref="L4:L10" si="1">IF(D4&gt;=12,(IF(D4&gt;30,18,D4-12)*3+100)%*$B$16*11.5%,(100-(12-D4)*3)*$B$16%*11.5%)</f>
        <v>26565</v>
      </c>
      <c r="M4" s="54">
        <f t="shared" ref="M4:M10" si="2">IF(D4&gt;=12,(IF(D4&gt;30,18,D4-12)*2+100)%*$B$17*11.5%,(100-(12-D4)*2)*$B$17%*11.5%)</f>
        <v>23460.000000000004</v>
      </c>
      <c r="N4" s="56">
        <f t="shared" ref="N4:N10" si="3">((E4*H4)/K4)*(100+$B$18)%</f>
        <v>75.437885089713191</v>
      </c>
      <c r="O4" s="56">
        <f t="shared" ref="O4:O10" si="4">((G4*I4)/L4)*(100+$B$18)%</f>
        <v>68.6361801242236</v>
      </c>
      <c r="P4" s="56">
        <f t="shared" ref="P4:P10" si="5">((F4*J4)/M4)*(100+$B$18)%</f>
        <v>88.824648337595903</v>
      </c>
    </row>
    <row r="5" spans="1:16" ht="20.25" customHeight="1" thickTop="1" thickBot="1">
      <c r="A5" s="116"/>
      <c r="B5" s="119"/>
      <c r="C5" s="43" t="s">
        <v>28</v>
      </c>
      <c r="D5" s="37">
        <v>35</v>
      </c>
      <c r="E5" s="52">
        <v>9549</v>
      </c>
      <c r="F5" s="52">
        <v>28065</v>
      </c>
      <c r="G5" s="52">
        <v>31779</v>
      </c>
      <c r="H5" s="3">
        <v>48.4</v>
      </c>
      <c r="I5" s="3">
        <v>42.5</v>
      </c>
      <c r="J5" s="3">
        <v>55</v>
      </c>
      <c r="K5" s="54">
        <f t="shared" si="0"/>
        <v>8270.8000000000011</v>
      </c>
      <c r="L5" s="54">
        <f t="shared" si="1"/>
        <v>26565</v>
      </c>
      <c r="M5" s="54">
        <f t="shared" si="2"/>
        <v>23460.000000000004</v>
      </c>
      <c r="N5" s="56">
        <f t="shared" si="3"/>
        <v>75.437885089713191</v>
      </c>
      <c r="O5" s="56">
        <f t="shared" si="4"/>
        <v>68.6361801242236</v>
      </c>
      <c r="P5" s="56">
        <f t="shared" si="5"/>
        <v>88.824648337595903</v>
      </c>
    </row>
    <row r="6" spans="1:16" ht="21" thickTop="1" thickBot="1">
      <c r="A6" s="116"/>
      <c r="B6" s="119"/>
      <c r="C6" s="43" t="s">
        <v>29</v>
      </c>
      <c r="D6" s="37">
        <v>30</v>
      </c>
      <c r="E6" s="52">
        <v>9549</v>
      </c>
      <c r="F6" s="52">
        <v>28065</v>
      </c>
      <c r="G6" s="52">
        <v>31779</v>
      </c>
      <c r="H6" s="3">
        <v>48.4</v>
      </c>
      <c r="I6" s="3">
        <v>42.5</v>
      </c>
      <c r="J6" s="3">
        <v>55</v>
      </c>
      <c r="K6" s="54">
        <f t="shared" si="0"/>
        <v>8270.8000000000011</v>
      </c>
      <c r="L6" s="54">
        <f t="shared" si="1"/>
        <v>26565</v>
      </c>
      <c r="M6" s="54">
        <f t="shared" si="2"/>
        <v>23460.000000000004</v>
      </c>
      <c r="N6" s="56">
        <f t="shared" si="3"/>
        <v>75.437885089713191</v>
      </c>
      <c r="O6" s="56">
        <f t="shared" si="4"/>
        <v>68.6361801242236</v>
      </c>
      <c r="P6" s="56">
        <f t="shared" si="5"/>
        <v>88.824648337595903</v>
      </c>
    </row>
    <row r="7" spans="1:16" ht="20.25" customHeight="1" thickTop="1" thickBot="1">
      <c r="A7" s="116"/>
      <c r="B7" s="119"/>
      <c r="C7" s="43" t="s">
        <v>30</v>
      </c>
      <c r="D7" s="37">
        <v>21</v>
      </c>
      <c r="E7" s="52">
        <v>9549</v>
      </c>
      <c r="F7" s="52">
        <v>24350</v>
      </c>
      <c r="G7" s="52">
        <v>26208</v>
      </c>
      <c r="H7" s="3">
        <v>48.4</v>
      </c>
      <c r="I7" s="3">
        <v>51.5</v>
      </c>
      <c r="J7" s="3">
        <v>62.3</v>
      </c>
      <c r="K7" s="54">
        <f t="shared" si="0"/>
        <v>8270.8000000000011</v>
      </c>
      <c r="L7" s="54">
        <f t="shared" si="1"/>
        <v>21907.5</v>
      </c>
      <c r="M7" s="54">
        <f t="shared" si="2"/>
        <v>20355</v>
      </c>
      <c r="N7" s="56">
        <f t="shared" si="3"/>
        <v>75.437885089713191</v>
      </c>
      <c r="O7" s="56">
        <f t="shared" si="4"/>
        <v>83.172940773707637</v>
      </c>
      <c r="P7" s="56">
        <f t="shared" si="5"/>
        <v>100.61197494473105</v>
      </c>
    </row>
    <row r="8" spans="1:16" ht="20.25" customHeight="1" thickTop="1" thickBot="1">
      <c r="A8" s="116"/>
      <c r="B8" s="119"/>
      <c r="C8" s="43" t="s">
        <v>31</v>
      </c>
      <c r="D8" s="37">
        <v>20</v>
      </c>
      <c r="E8" s="52">
        <v>9549</v>
      </c>
      <c r="F8" s="52">
        <v>23938</v>
      </c>
      <c r="G8" s="52">
        <v>25589</v>
      </c>
      <c r="H8" s="3">
        <v>48.4</v>
      </c>
      <c r="I8" s="3">
        <v>52.7</v>
      </c>
      <c r="J8" s="3">
        <v>64.400000000000006</v>
      </c>
      <c r="K8" s="54">
        <f t="shared" si="0"/>
        <v>8270.8000000000011</v>
      </c>
      <c r="L8" s="54">
        <f t="shared" si="1"/>
        <v>21390</v>
      </c>
      <c r="M8" s="54">
        <f t="shared" si="2"/>
        <v>20010</v>
      </c>
      <c r="N8" s="56">
        <f t="shared" si="3"/>
        <v>75.437885089713191</v>
      </c>
      <c r="O8" s="56">
        <f t="shared" si="4"/>
        <v>85.111239130434797</v>
      </c>
      <c r="P8" s="56">
        <f t="shared" si="5"/>
        <v>104.00648275862071</v>
      </c>
    </row>
    <row r="9" spans="1:16" ht="20.25" customHeight="1" thickTop="1" thickBot="1">
      <c r="A9" s="116"/>
      <c r="B9" s="119"/>
      <c r="C9" s="43" t="s">
        <v>32</v>
      </c>
      <c r="D9" s="37">
        <v>17</v>
      </c>
      <c r="E9" s="52">
        <v>9055</v>
      </c>
      <c r="F9" s="52">
        <v>22700</v>
      </c>
      <c r="G9" s="52">
        <v>23731</v>
      </c>
      <c r="H9" s="3">
        <v>51</v>
      </c>
      <c r="I9" s="3">
        <v>56.9</v>
      </c>
      <c r="J9" s="3">
        <v>67.900000000000006</v>
      </c>
      <c r="K9" s="54">
        <f t="shared" si="0"/>
        <v>7843</v>
      </c>
      <c r="L9" s="54">
        <f t="shared" si="1"/>
        <v>19837.5</v>
      </c>
      <c r="M9" s="54">
        <f t="shared" si="2"/>
        <v>18975</v>
      </c>
      <c r="N9" s="56">
        <f t="shared" si="3"/>
        <v>79.489576692592124</v>
      </c>
      <c r="O9" s="56">
        <f t="shared" si="4"/>
        <v>91.891456332703214</v>
      </c>
      <c r="P9" s="56">
        <f t="shared" si="5"/>
        <v>109.65984189723324</v>
      </c>
    </row>
    <row r="10" spans="1:16" ht="28.5" customHeight="1" thickTop="1" thickBot="1">
      <c r="A10" s="116"/>
      <c r="B10" s="119"/>
      <c r="C10" s="43" t="s">
        <v>33</v>
      </c>
      <c r="D10" s="37">
        <v>12</v>
      </c>
      <c r="E10" s="52">
        <v>8232</v>
      </c>
      <c r="F10" s="52">
        <v>20636</v>
      </c>
      <c r="G10" s="52">
        <v>20636</v>
      </c>
      <c r="H10" s="3">
        <v>56.1</v>
      </c>
      <c r="I10" s="3">
        <v>65.400000000000006</v>
      </c>
      <c r="J10" s="3">
        <v>74.7</v>
      </c>
      <c r="K10" s="54">
        <f t="shared" si="0"/>
        <v>7130</v>
      </c>
      <c r="L10" s="54">
        <f t="shared" si="1"/>
        <v>17250</v>
      </c>
      <c r="M10" s="54">
        <f t="shared" si="2"/>
        <v>17250</v>
      </c>
      <c r="N10" s="56">
        <f t="shared" si="3"/>
        <v>87.44046563814868</v>
      </c>
      <c r="O10" s="56">
        <f t="shared" si="4"/>
        <v>105.62043130434785</v>
      </c>
      <c r="P10" s="56">
        <f t="shared" si="5"/>
        <v>120.63985043478262</v>
      </c>
    </row>
    <row r="11" spans="1:16" ht="30" customHeight="1" thickTop="1" thickBot="1">
      <c r="A11" s="116"/>
      <c r="B11" s="119"/>
      <c r="C11" s="43"/>
      <c r="D11" s="37"/>
      <c r="E11" s="52"/>
      <c r="F11" s="52"/>
      <c r="G11" s="52"/>
      <c r="H11" s="3"/>
      <c r="I11" s="3"/>
      <c r="J11" s="3"/>
      <c r="K11" s="54"/>
      <c r="L11" s="54"/>
      <c r="M11" s="54"/>
      <c r="N11" s="56"/>
      <c r="O11" s="56"/>
      <c r="P11" s="56"/>
    </row>
    <row r="12" spans="1:16" ht="29.25" customHeight="1" thickTop="1" thickBot="1">
      <c r="A12" s="116"/>
      <c r="B12" s="119"/>
      <c r="C12" s="43"/>
      <c r="D12" s="37"/>
      <c r="E12" s="52"/>
      <c r="F12" s="52"/>
      <c r="G12" s="52"/>
      <c r="H12" s="3"/>
      <c r="I12" s="3"/>
      <c r="J12" s="3"/>
      <c r="K12" s="54"/>
      <c r="L12" s="54"/>
      <c r="M12" s="54"/>
      <c r="N12" s="56"/>
      <c r="O12" s="56"/>
      <c r="P12" s="56"/>
    </row>
    <row r="13" spans="1:16" ht="21" thickTop="1" thickBot="1">
      <c r="A13" s="116"/>
      <c r="B13" s="119"/>
      <c r="C13" s="43"/>
      <c r="D13" s="37"/>
      <c r="E13" s="52"/>
      <c r="F13" s="52"/>
      <c r="G13" s="52"/>
      <c r="H13" s="3"/>
      <c r="I13" s="3"/>
      <c r="J13" s="3"/>
      <c r="K13" s="54"/>
      <c r="L13" s="54"/>
      <c r="M13" s="54"/>
      <c r="N13" s="56"/>
      <c r="O13" s="56"/>
      <c r="P13" s="56"/>
    </row>
    <row r="14" spans="1:16" ht="21" thickTop="1" thickBot="1">
      <c r="A14" s="117"/>
      <c r="B14" s="120"/>
      <c r="C14" s="43"/>
      <c r="D14" s="37"/>
      <c r="E14" s="52"/>
      <c r="F14" s="52"/>
      <c r="G14" s="52"/>
      <c r="H14" s="3"/>
      <c r="I14" s="3"/>
      <c r="J14" s="3"/>
      <c r="K14" s="54"/>
      <c r="L14" s="54"/>
      <c r="M14" s="54"/>
      <c r="N14" s="56"/>
      <c r="O14" s="56"/>
      <c r="P14" s="56"/>
    </row>
    <row r="15" spans="1:16" ht="20.25" thickTop="1">
      <c r="A15" s="44" t="s">
        <v>8</v>
      </c>
      <c r="B15" s="45">
        <v>62000</v>
      </c>
      <c r="C15" s="46"/>
      <c r="D15" s="5"/>
      <c r="E15" s="1"/>
      <c r="F15" s="1"/>
      <c r="G15" s="1"/>
      <c r="I15" s="6"/>
    </row>
    <row r="16" spans="1:16" ht="19.5">
      <c r="A16" s="44" t="s">
        <v>9</v>
      </c>
      <c r="B16" s="45">
        <v>150000</v>
      </c>
      <c r="C16" s="46"/>
      <c r="D16" s="5"/>
      <c r="E16" s="1"/>
      <c r="F16" s="1"/>
      <c r="G16" s="1"/>
      <c r="I16" s="6"/>
    </row>
    <row r="17" spans="1:7" ht="19.5">
      <c r="A17" s="44" t="s">
        <v>10</v>
      </c>
      <c r="B17" s="47">
        <v>150000</v>
      </c>
      <c r="C17" s="46"/>
      <c r="D17" s="5"/>
      <c r="E17" s="1"/>
      <c r="F17" s="1"/>
      <c r="G17" s="1"/>
    </row>
    <row r="18" spans="1:7" ht="19.5">
      <c r="A18" s="44" t="s">
        <v>11</v>
      </c>
      <c r="B18" s="48">
        <v>35</v>
      </c>
      <c r="C18" s="46"/>
      <c r="D18" s="5"/>
      <c r="E18" s="1"/>
      <c r="F18" s="1"/>
      <c r="G18" s="1"/>
    </row>
    <row r="19" spans="1:7">
      <c r="A19" s="7"/>
      <c r="B19" s="7"/>
      <c r="C19" s="4"/>
      <c r="D19" s="5"/>
      <c r="E19" s="1"/>
      <c r="F19" s="1"/>
      <c r="G19" s="1"/>
    </row>
  </sheetData>
  <mergeCells count="3">
    <mergeCell ref="A3:A14"/>
    <mergeCell ref="B3:B14"/>
    <mergeCell ref="A1:P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view="pageBreakPreview" zoomScale="60" zoomScaleNormal="100" workbookViewId="0">
      <selection activeCell="D13" sqref="D13"/>
    </sheetView>
  </sheetViews>
  <sheetFormatPr defaultRowHeight="15"/>
  <cols>
    <col min="1" max="1" width="13.140625" customWidth="1"/>
    <col min="2" max="2" width="22.85546875" style="2" customWidth="1"/>
    <col min="3" max="3" width="12.42578125" style="2" customWidth="1"/>
    <col min="4" max="4" width="30.42578125" style="2" customWidth="1"/>
    <col min="5" max="5" width="7.140625" style="2" customWidth="1"/>
    <col min="6" max="6" width="9.28515625" style="2" customWidth="1"/>
    <col min="7" max="7" width="9.140625" style="2" customWidth="1"/>
    <col min="8" max="8" width="8.5703125" style="2" customWidth="1"/>
    <col min="9" max="9" width="6" style="2" customWidth="1"/>
    <col min="10" max="10" width="6.7109375" style="2" customWidth="1"/>
    <col min="11" max="11" width="6.42578125" style="2" customWidth="1"/>
    <col min="12" max="12" width="8.7109375" style="2" customWidth="1"/>
    <col min="13" max="13" width="8.42578125" style="2" customWidth="1"/>
    <col min="14" max="14" width="8.5703125" style="2" customWidth="1"/>
    <col min="15" max="15" width="6.28515625" style="2" customWidth="1"/>
    <col min="16" max="16" width="6.85546875" style="2" customWidth="1"/>
    <col min="17" max="17" width="7" style="2" customWidth="1"/>
  </cols>
  <sheetData>
    <row r="1" spans="2:17" ht="21" thickBot="1">
      <c r="B1" s="121" t="s">
        <v>79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2:17" ht="64.5" thickTop="1" thickBot="1">
      <c r="B2" s="39" t="s">
        <v>0</v>
      </c>
      <c r="C2" s="39" t="s">
        <v>1</v>
      </c>
      <c r="D2" s="38" t="s">
        <v>2</v>
      </c>
      <c r="E2" s="39" t="s">
        <v>3</v>
      </c>
      <c r="F2" s="51" t="s">
        <v>4</v>
      </c>
      <c r="G2" s="51" t="s">
        <v>71</v>
      </c>
      <c r="H2" s="51" t="s">
        <v>5</v>
      </c>
      <c r="I2" s="40" t="s">
        <v>6</v>
      </c>
      <c r="J2" s="40" t="s">
        <v>7</v>
      </c>
      <c r="K2" s="40" t="s">
        <v>78</v>
      </c>
      <c r="L2" s="53" t="s">
        <v>72</v>
      </c>
      <c r="M2" s="53" t="s">
        <v>73</v>
      </c>
      <c r="N2" s="53" t="s">
        <v>74</v>
      </c>
      <c r="O2" s="55" t="s">
        <v>75</v>
      </c>
      <c r="P2" s="55" t="s">
        <v>76</v>
      </c>
      <c r="Q2" s="55" t="s">
        <v>77</v>
      </c>
    </row>
    <row r="3" spans="2:17" ht="18.75" thickTop="1" thickBot="1">
      <c r="B3" s="122" t="s">
        <v>14</v>
      </c>
      <c r="C3" s="125">
        <v>4</v>
      </c>
      <c r="D3" s="42" t="s">
        <v>34</v>
      </c>
      <c r="E3" s="64">
        <v>20</v>
      </c>
      <c r="F3" s="52">
        <v>14372</v>
      </c>
      <c r="G3" s="52">
        <v>23938</v>
      </c>
      <c r="H3" s="52">
        <v>25589</v>
      </c>
      <c r="I3" s="3">
        <v>48</v>
      </c>
      <c r="J3" s="3">
        <v>53</v>
      </c>
      <c r="K3" s="3">
        <v>64</v>
      </c>
      <c r="L3" s="54">
        <f>IF(E3&gt;=12,(IF(E3&gt;20,8,E3-12)*2+100)%*$C$15*11.5%,(100-(12-E3)*2)*$C$15%*11.5%)</f>
        <v>12672.999999999998</v>
      </c>
      <c r="M3" s="54">
        <f>IF(E3&gt;=12,(IF(E3&gt;30,18,E3-12)*2+100)%*$C$16*11.5%,(100-(12-E3)*3)*$C$16%*11.5%)</f>
        <v>22678</v>
      </c>
      <c r="N3" s="54">
        <f>IF(E3&gt;=12,(IF(E3&gt;30,18,E3-12)*2+100)%*$C$17*11.5%,(100-(12-E3)*2)*$C$17%*11.5%)</f>
        <v>22678</v>
      </c>
      <c r="O3" s="56">
        <f>((F3*I3)/L3)*(100+$C$18)%</f>
        <v>73.487382624477249</v>
      </c>
      <c r="P3" s="56">
        <f>((H3*J3)/M3)*(100+$C$18)%</f>
        <v>80.734321809683408</v>
      </c>
      <c r="Q3" s="56">
        <f>((G3*K3)/N3)*(100+$C$18)%</f>
        <v>91.200423317752879</v>
      </c>
    </row>
    <row r="4" spans="2:17" ht="37.5" customHeight="1" thickTop="1" thickBot="1">
      <c r="B4" s="123"/>
      <c r="C4" s="126"/>
      <c r="D4" s="42" t="s">
        <v>35</v>
      </c>
      <c r="E4" s="64">
        <v>16</v>
      </c>
      <c r="F4" s="52">
        <v>13381</v>
      </c>
      <c r="G4" s="52">
        <v>22287</v>
      </c>
      <c r="H4" s="52">
        <v>23112</v>
      </c>
      <c r="I4" s="3">
        <v>52</v>
      </c>
      <c r="J4" s="3">
        <v>58</v>
      </c>
      <c r="K4" s="3">
        <v>69</v>
      </c>
      <c r="L4" s="54">
        <f t="shared" ref="L4:L14" si="0">IF(E4&gt;=12,(IF(E4&gt;20,8,E4-12)*2+100)%*$C$15*11.5%,(100-(12-E4)*2)*$C$15%*11.5%)</f>
        <v>11799</v>
      </c>
      <c r="M4" s="54">
        <f t="shared" ref="M4:M14" si="1">IF(E4&gt;=12,(IF(E4&gt;30,18,E4-12)*2+100)%*$C$16*11.5%,(100-(12-E4)*3)*$C$16%*11.5%)</f>
        <v>21114</v>
      </c>
      <c r="N4" s="54">
        <f t="shared" ref="N4:N14" si="2">IF(E4&gt;=12,(IF(E4&gt;30,18,E4-12)*2+100)%*$C$17*11.5%,(100-(12-E4)*2)*$C$17%*11.5%)</f>
        <v>21114</v>
      </c>
      <c r="O4" s="56">
        <f t="shared" ref="O4:O14" si="3">((F4*I4)/L4)*(100+$C$18)%</f>
        <v>79.61235697940505</v>
      </c>
      <c r="P4" s="56">
        <f t="shared" ref="P4:P14" si="4">((H4*J4)/M4)*(100+$C$18)%</f>
        <v>85.709462915601037</v>
      </c>
      <c r="Q4" s="56">
        <f t="shared" ref="Q4:Q14" si="5">((G4*K4)/N4)*(100+$C$18)%</f>
        <v>98.325000000000003</v>
      </c>
    </row>
    <row r="5" spans="2:17" ht="35.25" customHeight="1" thickTop="1" thickBot="1">
      <c r="B5" s="123"/>
      <c r="C5" s="126"/>
      <c r="D5" s="42" t="s">
        <v>36</v>
      </c>
      <c r="E5" s="64">
        <v>14</v>
      </c>
      <c r="F5" s="52">
        <v>12886</v>
      </c>
      <c r="G5" s="52">
        <v>21461</v>
      </c>
      <c r="H5" s="52">
        <v>21874</v>
      </c>
      <c r="I5" s="3">
        <v>54</v>
      </c>
      <c r="J5" s="3">
        <v>62</v>
      </c>
      <c r="K5" s="3">
        <v>72</v>
      </c>
      <c r="L5" s="54">
        <f t="shared" si="0"/>
        <v>11362</v>
      </c>
      <c r="M5" s="54">
        <f t="shared" si="1"/>
        <v>20332</v>
      </c>
      <c r="N5" s="54">
        <f t="shared" si="2"/>
        <v>20332</v>
      </c>
      <c r="O5" s="56">
        <f t="shared" si="3"/>
        <v>82.678172856891408</v>
      </c>
      <c r="P5" s="56">
        <f t="shared" si="4"/>
        <v>90.047894943930757</v>
      </c>
      <c r="Q5" s="56">
        <f t="shared" si="5"/>
        <v>102.59734408813694</v>
      </c>
    </row>
    <row r="6" spans="2:17" ht="18.75" thickTop="1" thickBot="1">
      <c r="B6" s="123"/>
      <c r="C6" s="126"/>
      <c r="D6" s="42" t="s">
        <v>37</v>
      </c>
      <c r="E6" s="64">
        <v>18</v>
      </c>
      <c r="F6" s="52">
        <v>12877</v>
      </c>
      <c r="G6" s="52">
        <v>23112</v>
      </c>
      <c r="H6" s="52">
        <v>24350</v>
      </c>
      <c r="I6" s="3">
        <v>50</v>
      </c>
      <c r="J6" s="3">
        <v>55</v>
      </c>
      <c r="K6" s="3">
        <v>67</v>
      </c>
      <c r="L6" s="54">
        <f t="shared" si="0"/>
        <v>12236.000000000002</v>
      </c>
      <c r="M6" s="54">
        <f t="shared" si="1"/>
        <v>21896.000000000004</v>
      </c>
      <c r="N6" s="54">
        <f t="shared" si="2"/>
        <v>21896.000000000004</v>
      </c>
      <c r="O6" s="56">
        <f t="shared" si="3"/>
        <v>71.036082052958477</v>
      </c>
      <c r="P6" s="56">
        <f t="shared" si="4"/>
        <v>82.571588417975875</v>
      </c>
      <c r="Q6" s="56">
        <f t="shared" si="5"/>
        <v>95.473164048227986</v>
      </c>
    </row>
    <row r="7" spans="2:17" ht="37.5" customHeight="1" thickTop="1" thickBot="1">
      <c r="B7" s="123"/>
      <c r="C7" s="126"/>
      <c r="D7" s="42" t="s">
        <v>38</v>
      </c>
      <c r="E7" s="64">
        <v>30</v>
      </c>
      <c r="F7" s="52">
        <v>14372</v>
      </c>
      <c r="G7" s="52">
        <v>28065</v>
      </c>
      <c r="H7" s="52">
        <v>31779</v>
      </c>
      <c r="I7" s="3">
        <v>48</v>
      </c>
      <c r="J7" s="3">
        <v>43</v>
      </c>
      <c r="K7" s="3">
        <v>55</v>
      </c>
      <c r="L7" s="54">
        <f t="shared" si="0"/>
        <v>12672.999999999998</v>
      </c>
      <c r="M7" s="54">
        <f t="shared" si="1"/>
        <v>26588.000000000004</v>
      </c>
      <c r="N7" s="54">
        <f t="shared" si="2"/>
        <v>26588.000000000004</v>
      </c>
      <c r="O7" s="56">
        <f t="shared" si="3"/>
        <v>73.487382624477249</v>
      </c>
      <c r="P7" s="56">
        <f t="shared" si="4"/>
        <v>69.383592222055057</v>
      </c>
      <c r="Q7" s="56">
        <f t="shared" si="5"/>
        <v>78.374689709643448</v>
      </c>
    </row>
    <row r="8" spans="2:17" ht="27.75" customHeight="1" thickTop="1" thickBot="1">
      <c r="B8" s="123"/>
      <c r="C8" s="126"/>
      <c r="D8" s="42" t="s">
        <v>39</v>
      </c>
      <c r="E8" s="64">
        <v>12</v>
      </c>
      <c r="F8" s="52">
        <v>12390</v>
      </c>
      <c r="G8" s="52">
        <v>20633</v>
      </c>
      <c r="H8" s="52">
        <v>20636</v>
      </c>
      <c r="I8" s="3">
        <v>56</v>
      </c>
      <c r="J8" s="3">
        <v>65</v>
      </c>
      <c r="K8" s="3">
        <v>75</v>
      </c>
      <c r="L8" s="54">
        <f t="shared" si="0"/>
        <v>10925</v>
      </c>
      <c r="M8" s="54">
        <f t="shared" si="1"/>
        <v>19550</v>
      </c>
      <c r="N8" s="54">
        <f t="shared" si="2"/>
        <v>19550</v>
      </c>
      <c r="O8" s="56">
        <f t="shared" si="3"/>
        <v>85.737665903890161</v>
      </c>
      <c r="P8" s="56">
        <f t="shared" si="4"/>
        <v>92.624501278772385</v>
      </c>
      <c r="Q8" s="56">
        <f t="shared" si="5"/>
        <v>106.85888746803069</v>
      </c>
    </row>
    <row r="9" spans="2:17" ht="25.5" customHeight="1" thickTop="1" thickBot="1">
      <c r="B9" s="123"/>
      <c r="C9" s="126"/>
      <c r="D9" s="42" t="s">
        <v>40</v>
      </c>
      <c r="E9" s="64">
        <v>16</v>
      </c>
      <c r="F9" s="52">
        <v>13381</v>
      </c>
      <c r="G9" s="52">
        <v>22287</v>
      </c>
      <c r="H9" s="52">
        <v>23112</v>
      </c>
      <c r="I9" s="3">
        <v>52</v>
      </c>
      <c r="J9" s="3">
        <v>58</v>
      </c>
      <c r="K9" s="3">
        <v>69</v>
      </c>
      <c r="L9" s="54">
        <f t="shared" si="0"/>
        <v>11799</v>
      </c>
      <c r="M9" s="54">
        <f t="shared" si="1"/>
        <v>21114</v>
      </c>
      <c r="N9" s="54">
        <f t="shared" si="2"/>
        <v>21114</v>
      </c>
      <c r="O9" s="56">
        <f t="shared" si="3"/>
        <v>79.61235697940505</v>
      </c>
      <c r="P9" s="56">
        <f t="shared" si="4"/>
        <v>85.709462915601037</v>
      </c>
      <c r="Q9" s="56">
        <f t="shared" si="5"/>
        <v>98.325000000000003</v>
      </c>
    </row>
    <row r="10" spans="2:17" ht="29.25" customHeight="1" thickTop="1" thickBot="1">
      <c r="B10" s="123"/>
      <c r="C10" s="126"/>
      <c r="D10" s="42" t="s">
        <v>41</v>
      </c>
      <c r="E10" s="64">
        <v>14</v>
      </c>
      <c r="F10" s="52">
        <v>12886</v>
      </c>
      <c r="G10" s="52">
        <v>21461</v>
      </c>
      <c r="H10" s="52">
        <v>21874</v>
      </c>
      <c r="I10" s="3">
        <v>53</v>
      </c>
      <c r="J10" s="3">
        <v>62</v>
      </c>
      <c r="K10" s="3">
        <v>72</v>
      </c>
      <c r="L10" s="54">
        <f t="shared" si="0"/>
        <v>11362</v>
      </c>
      <c r="M10" s="54">
        <f t="shared" si="1"/>
        <v>20332</v>
      </c>
      <c r="N10" s="54">
        <f t="shared" si="2"/>
        <v>20332</v>
      </c>
      <c r="O10" s="56">
        <f t="shared" si="3"/>
        <v>81.147095581763779</v>
      </c>
      <c r="P10" s="56">
        <f t="shared" si="4"/>
        <v>90.047894943930757</v>
      </c>
      <c r="Q10" s="56">
        <f t="shared" si="5"/>
        <v>102.59734408813694</v>
      </c>
    </row>
    <row r="11" spans="2:17" ht="30" customHeight="1" thickTop="1" thickBot="1">
      <c r="B11" s="123"/>
      <c r="C11" s="126"/>
      <c r="D11" s="42" t="s">
        <v>42</v>
      </c>
      <c r="E11" s="64">
        <v>14</v>
      </c>
      <c r="F11" s="52">
        <v>12886</v>
      </c>
      <c r="G11" s="52">
        <v>21461</v>
      </c>
      <c r="H11" s="52">
        <v>21874</v>
      </c>
      <c r="I11" s="3">
        <v>54</v>
      </c>
      <c r="J11" s="3">
        <v>62</v>
      </c>
      <c r="K11" s="3">
        <v>72</v>
      </c>
      <c r="L11" s="54">
        <f t="shared" si="0"/>
        <v>11362</v>
      </c>
      <c r="M11" s="54">
        <f t="shared" si="1"/>
        <v>20332</v>
      </c>
      <c r="N11" s="54">
        <f t="shared" si="2"/>
        <v>20332</v>
      </c>
      <c r="O11" s="56">
        <f t="shared" si="3"/>
        <v>82.678172856891408</v>
      </c>
      <c r="P11" s="56">
        <f t="shared" si="4"/>
        <v>90.047894943930757</v>
      </c>
      <c r="Q11" s="56">
        <f t="shared" si="5"/>
        <v>102.59734408813694</v>
      </c>
    </row>
    <row r="12" spans="2:17" ht="29.25" customHeight="1" thickTop="1" thickBot="1">
      <c r="B12" s="123"/>
      <c r="C12" s="126"/>
      <c r="D12" s="42" t="s">
        <v>43</v>
      </c>
      <c r="E12" s="64">
        <v>10</v>
      </c>
      <c r="F12" s="52">
        <v>11894</v>
      </c>
      <c r="G12" s="52">
        <v>19811</v>
      </c>
      <c r="H12" s="52">
        <v>19398</v>
      </c>
      <c r="I12" s="3">
        <v>58</v>
      </c>
      <c r="J12" s="3">
        <v>70</v>
      </c>
      <c r="K12" s="3">
        <v>78</v>
      </c>
      <c r="L12" s="54">
        <f t="shared" si="0"/>
        <v>10488</v>
      </c>
      <c r="M12" s="54">
        <f t="shared" si="1"/>
        <v>18377</v>
      </c>
      <c r="N12" s="54">
        <f t="shared" si="2"/>
        <v>18768</v>
      </c>
      <c r="O12" s="56">
        <f t="shared" si="3"/>
        <v>88.796739130434787</v>
      </c>
      <c r="P12" s="56">
        <f t="shared" si="4"/>
        <v>99.750285683190953</v>
      </c>
      <c r="Q12" s="56">
        <f t="shared" si="5"/>
        <v>111.15187020460358</v>
      </c>
    </row>
    <row r="13" spans="2:17" ht="18.75" thickTop="1" thickBot="1">
      <c r="B13" s="123"/>
      <c r="C13" s="126"/>
      <c r="D13" s="42" t="s">
        <v>44</v>
      </c>
      <c r="E13" s="64">
        <v>8</v>
      </c>
      <c r="F13" s="52">
        <v>11399</v>
      </c>
      <c r="G13" s="52">
        <v>18985</v>
      </c>
      <c r="H13" s="52">
        <v>18160</v>
      </c>
      <c r="I13" s="3">
        <v>61</v>
      </c>
      <c r="J13" s="3">
        <v>74</v>
      </c>
      <c r="K13" s="3">
        <v>81</v>
      </c>
      <c r="L13" s="54">
        <f t="shared" si="0"/>
        <v>10051</v>
      </c>
      <c r="M13" s="54">
        <f t="shared" si="1"/>
        <v>17204</v>
      </c>
      <c r="N13" s="54">
        <f t="shared" si="2"/>
        <v>17986</v>
      </c>
      <c r="O13" s="56">
        <f t="shared" si="3"/>
        <v>93.394453288230039</v>
      </c>
      <c r="P13" s="56">
        <f t="shared" si="4"/>
        <v>105.45129039758196</v>
      </c>
      <c r="Q13" s="56">
        <f t="shared" si="5"/>
        <v>115.42364894918271</v>
      </c>
    </row>
    <row r="14" spans="2:17" ht="18.75" thickTop="1" thickBot="1">
      <c r="B14" s="124"/>
      <c r="C14" s="127"/>
      <c r="D14" s="42" t="s">
        <v>26</v>
      </c>
      <c r="E14" s="64">
        <v>6</v>
      </c>
      <c r="F14" s="52">
        <v>10903</v>
      </c>
      <c r="G14" s="52">
        <v>18160</v>
      </c>
      <c r="H14" s="52">
        <v>16922</v>
      </c>
      <c r="I14" s="3">
        <v>64</v>
      </c>
      <c r="J14" s="3">
        <v>80</v>
      </c>
      <c r="K14" s="3">
        <v>82</v>
      </c>
      <c r="L14" s="54">
        <f t="shared" si="0"/>
        <v>9614</v>
      </c>
      <c r="M14" s="54">
        <f t="shared" si="1"/>
        <v>16031</v>
      </c>
      <c r="N14" s="54">
        <f t="shared" si="2"/>
        <v>17204</v>
      </c>
      <c r="O14" s="56">
        <f t="shared" si="3"/>
        <v>97.984106511337643</v>
      </c>
      <c r="P14" s="56">
        <f t="shared" si="4"/>
        <v>114.00261992389746</v>
      </c>
      <c r="Q14" s="56">
        <f t="shared" si="5"/>
        <v>116.85142990002326</v>
      </c>
    </row>
    <row r="15" spans="2:17" ht="18" thickTop="1">
      <c r="B15" s="70" t="s">
        <v>8</v>
      </c>
      <c r="C15" s="65">
        <v>95000</v>
      </c>
      <c r="D15" s="66"/>
      <c r="E15" s="67"/>
      <c r="F15" s="1"/>
      <c r="G15" s="1"/>
      <c r="H15" s="1"/>
      <c r="J15" s="6"/>
    </row>
    <row r="16" spans="2:17" ht="17.25">
      <c r="B16" s="70" t="s">
        <v>9</v>
      </c>
      <c r="C16" s="65">
        <v>170000</v>
      </c>
      <c r="D16" s="66"/>
      <c r="E16" s="67"/>
      <c r="F16" s="1"/>
      <c r="G16" s="1"/>
      <c r="H16" s="1"/>
      <c r="J16" s="6"/>
    </row>
    <row r="17" spans="2:8" ht="17.25">
      <c r="B17" s="70" t="s">
        <v>10</v>
      </c>
      <c r="C17" s="68">
        <v>170000</v>
      </c>
      <c r="D17" s="66"/>
      <c r="E17" s="67"/>
      <c r="F17" s="1"/>
      <c r="G17" s="1"/>
      <c r="H17" s="1"/>
    </row>
    <row r="18" spans="2:8" ht="17.25">
      <c r="B18" s="63" t="s">
        <v>11</v>
      </c>
      <c r="C18" s="63">
        <v>35</v>
      </c>
      <c r="D18" s="66"/>
      <c r="E18" s="67"/>
      <c r="F18" s="1"/>
      <c r="G18" s="1"/>
      <c r="H18" s="1"/>
    </row>
    <row r="19" spans="2:8">
      <c r="B19" s="7"/>
      <c r="C19" s="7"/>
      <c r="D19" s="4"/>
      <c r="E19" s="5"/>
      <c r="F19" s="1"/>
      <c r="G19" s="1"/>
      <c r="H19" s="1"/>
    </row>
  </sheetData>
  <mergeCells count="3">
    <mergeCell ref="B3:B14"/>
    <mergeCell ref="C3:C14"/>
    <mergeCell ref="B1:Q1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view="pageBreakPreview" zoomScale="60" zoomScaleNormal="100" workbookViewId="0">
      <selection activeCell="J15" sqref="J15"/>
    </sheetView>
  </sheetViews>
  <sheetFormatPr defaultRowHeight="15"/>
  <cols>
    <col min="1" max="1" width="13" customWidth="1"/>
    <col min="2" max="2" width="27.5703125" style="2" customWidth="1"/>
    <col min="3" max="3" width="11.28515625" style="2" customWidth="1"/>
    <col min="4" max="4" width="31.5703125" style="2" customWidth="1"/>
    <col min="5" max="5" width="9.42578125" style="2" customWidth="1"/>
    <col min="6" max="6" width="9.7109375" style="2" customWidth="1"/>
    <col min="7" max="7" width="9" style="2" customWidth="1"/>
    <col min="8" max="8" width="9.5703125" style="2" customWidth="1"/>
    <col min="9" max="9" width="6" style="2" customWidth="1"/>
    <col min="10" max="10" width="5.140625" style="2" customWidth="1"/>
    <col min="11" max="11" width="5.42578125" style="2" customWidth="1"/>
    <col min="12" max="12" width="9.42578125" style="2" customWidth="1"/>
    <col min="13" max="13" width="8.7109375" style="2" customWidth="1"/>
    <col min="14" max="14" width="8.5703125" style="2" customWidth="1"/>
    <col min="15" max="15" width="6.140625" style="2" customWidth="1"/>
    <col min="16" max="16" width="6.42578125" style="2" customWidth="1"/>
    <col min="17" max="17" width="6.5703125" style="2" customWidth="1"/>
  </cols>
  <sheetData>
    <row r="1" spans="2:17" ht="38.25" customHeight="1" thickBot="1">
      <c r="B1" s="121" t="s">
        <v>79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2:17" ht="78" customHeight="1" thickTop="1" thickBot="1">
      <c r="B2" s="39" t="s">
        <v>0</v>
      </c>
      <c r="C2" s="39" t="s">
        <v>1</v>
      </c>
      <c r="D2" s="38" t="s">
        <v>2</v>
      </c>
      <c r="E2" s="39" t="s">
        <v>3</v>
      </c>
      <c r="F2" s="51" t="s">
        <v>4</v>
      </c>
      <c r="G2" s="51" t="s">
        <v>71</v>
      </c>
      <c r="H2" s="51" t="s">
        <v>5</v>
      </c>
      <c r="I2" s="40" t="s">
        <v>6</v>
      </c>
      <c r="J2" s="40" t="s">
        <v>7</v>
      </c>
      <c r="K2" s="40" t="s">
        <v>78</v>
      </c>
      <c r="L2" s="53" t="s">
        <v>72</v>
      </c>
      <c r="M2" s="53" t="s">
        <v>73</v>
      </c>
      <c r="N2" s="53" t="s">
        <v>74</v>
      </c>
      <c r="O2" s="55" t="s">
        <v>75</v>
      </c>
      <c r="P2" s="55" t="s">
        <v>76</v>
      </c>
      <c r="Q2" s="55" t="s">
        <v>77</v>
      </c>
    </row>
    <row r="3" spans="2:17" ht="24.75" customHeight="1" thickTop="1" thickBot="1">
      <c r="B3" s="128" t="s">
        <v>14</v>
      </c>
      <c r="C3" s="131">
        <v>5</v>
      </c>
      <c r="D3" s="42" t="s">
        <v>12</v>
      </c>
      <c r="E3" s="37">
        <v>77</v>
      </c>
      <c r="F3" s="52">
        <v>23223</v>
      </c>
      <c r="G3" s="52">
        <v>41317</v>
      </c>
      <c r="H3" s="52">
        <v>46785</v>
      </c>
      <c r="I3" s="3">
        <v>49.8</v>
      </c>
      <c r="J3" s="3">
        <v>43.3</v>
      </c>
      <c r="K3" s="3">
        <v>56</v>
      </c>
      <c r="L3" s="54">
        <f>IF(E3&gt;=12,(IF(E3&gt;20,8,E3-12)*2+100)%*$C$15*11.5%,(100-(12-E3)*2)*$C$15%*11.5%)</f>
        <v>19343</v>
      </c>
      <c r="M3" s="54">
        <f>IF(E3&gt;=12,(IF(E3&gt;30,18,E3-12)*2+100)%*$C$16*11.5%,(100-(12-E3)*3)*$C$16%*11.5%)</f>
        <v>34408</v>
      </c>
      <c r="N3" s="54">
        <f>IF(E3&gt;=12,(IF(E3&gt;30,18,E3-12)*2+100)%*$C$17*11.5%,(100-(12-E3)*2)*$C$17%*11.5%)</f>
        <v>34408</v>
      </c>
      <c r="O3" s="56">
        <f>((F3*I3)/L3)*(100+$C$18)%</f>
        <v>80.715622705888435</v>
      </c>
      <c r="P3" s="56">
        <f>((H3*J3)/M3)*(100+$C$18)%</f>
        <v>79.482015083701455</v>
      </c>
      <c r="Q3" s="56">
        <f>((G3*K3)/N3)*(100+$C$18)%</f>
        <v>90.780202278539889</v>
      </c>
    </row>
    <row r="4" spans="2:17" ht="27.75" customHeight="1" thickTop="1" thickBot="1">
      <c r="B4" s="129"/>
      <c r="C4" s="132"/>
      <c r="D4" s="42" t="s">
        <v>13</v>
      </c>
      <c r="E4" s="37">
        <v>30</v>
      </c>
      <c r="F4" s="52">
        <v>23223</v>
      </c>
      <c r="G4" s="52">
        <v>41317</v>
      </c>
      <c r="H4" s="52">
        <v>4785</v>
      </c>
      <c r="I4" s="3">
        <v>49.8</v>
      </c>
      <c r="J4" s="3">
        <v>43.3</v>
      </c>
      <c r="K4" s="3">
        <v>56</v>
      </c>
      <c r="L4" s="54">
        <f t="shared" ref="L4:L14" si="0">IF(E4&gt;=12,(IF(E4&gt;20,8,E4-12)*2+100)%*$C$15*11.5%,(100-(12-E4)*2)*$C$15%*11.5%)</f>
        <v>19343</v>
      </c>
      <c r="M4" s="54">
        <f t="shared" ref="M4:M14" si="1">IF(E4&gt;=12,(IF(E4&gt;30,18,E4-12)*2+100)%*$C$16*11.5%,(100-(12-E4)*3)*$C$16%*11.5%)</f>
        <v>34408</v>
      </c>
      <c r="N4" s="54">
        <f t="shared" ref="N4:N14" si="2">IF(E4&gt;=12,(IF(E4&gt;30,18,E4-12)*2+100)%*$C$17*11.5%,(100-(12-E4)*2)*$C$17%*11.5%)</f>
        <v>34408</v>
      </c>
      <c r="O4" s="56">
        <f t="shared" ref="O4:O14" si="3">((F4*I4)/L4)*(100+$C$18)%</f>
        <v>80.715622705888435</v>
      </c>
      <c r="P4" s="56">
        <f t="shared" ref="P4:P14" si="4">((H4*J4)/M4)*(100+$C$18)%</f>
        <v>8.1291320332480819</v>
      </c>
      <c r="Q4" s="56">
        <f t="shared" ref="Q4:Q14" si="5">((G4*K4)/N4)*(100+$C$18)%</f>
        <v>90.780202278539889</v>
      </c>
    </row>
    <row r="5" spans="2:17" ht="22.5" customHeight="1" thickTop="1" thickBot="1">
      <c r="B5" s="129"/>
      <c r="C5" s="132"/>
      <c r="D5" s="42" t="s">
        <v>45</v>
      </c>
      <c r="E5" s="37">
        <v>25</v>
      </c>
      <c r="F5" s="52">
        <v>23223</v>
      </c>
      <c r="G5" s="52">
        <v>38279</v>
      </c>
      <c r="H5" s="52">
        <v>42228</v>
      </c>
      <c r="I5" s="3">
        <v>49.8</v>
      </c>
      <c r="J5" s="3">
        <v>43.3</v>
      </c>
      <c r="K5" s="3">
        <v>56</v>
      </c>
      <c r="L5" s="54">
        <f t="shared" si="0"/>
        <v>19343</v>
      </c>
      <c r="M5" s="54">
        <f t="shared" si="1"/>
        <v>31878</v>
      </c>
      <c r="N5" s="54">
        <f t="shared" si="2"/>
        <v>31878</v>
      </c>
      <c r="O5" s="56">
        <f t="shared" si="3"/>
        <v>80.715622705888435</v>
      </c>
      <c r="P5" s="56">
        <f t="shared" si="4"/>
        <v>77.433896103896103</v>
      </c>
      <c r="Q5" s="56">
        <f t="shared" si="5"/>
        <v>90.780237154150214</v>
      </c>
    </row>
    <row r="6" spans="2:17" ht="27.75" customHeight="1" thickTop="1" thickBot="1">
      <c r="B6" s="129"/>
      <c r="C6" s="132"/>
      <c r="D6" s="42" t="s">
        <v>46</v>
      </c>
      <c r="E6" s="37">
        <v>16</v>
      </c>
      <c r="F6" s="52">
        <v>21622</v>
      </c>
      <c r="G6" s="52">
        <v>32810</v>
      </c>
      <c r="H6" s="52">
        <v>34026</v>
      </c>
      <c r="I6" s="3">
        <v>53.5</v>
      </c>
      <c r="J6" s="3">
        <v>59.5</v>
      </c>
      <c r="K6" s="3">
        <v>70.5</v>
      </c>
      <c r="L6" s="54">
        <f t="shared" si="0"/>
        <v>18009</v>
      </c>
      <c r="M6" s="54">
        <f t="shared" si="1"/>
        <v>27324.000000000004</v>
      </c>
      <c r="N6" s="54">
        <f t="shared" si="2"/>
        <v>27324.000000000004</v>
      </c>
      <c r="O6" s="56">
        <f t="shared" si="3"/>
        <v>86.714917541229383</v>
      </c>
      <c r="P6" s="56">
        <f t="shared" si="4"/>
        <v>100.02702569169961</v>
      </c>
      <c r="Q6" s="56">
        <f t="shared" si="5"/>
        <v>114.28384387351777</v>
      </c>
    </row>
    <row r="7" spans="2:17" ht="20.25" customHeight="1" thickTop="1" thickBot="1">
      <c r="B7" s="129"/>
      <c r="C7" s="132"/>
      <c r="D7" s="42" t="s">
        <v>34</v>
      </c>
      <c r="E7" s="37">
        <v>20</v>
      </c>
      <c r="F7" s="52">
        <v>23223</v>
      </c>
      <c r="G7" s="52">
        <v>35241</v>
      </c>
      <c r="H7" s="52">
        <v>37671</v>
      </c>
      <c r="I7" s="3">
        <v>49.8</v>
      </c>
      <c r="J7" s="3">
        <v>54</v>
      </c>
      <c r="K7" s="3">
        <v>66</v>
      </c>
      <c r="L7" s="54">
        <f t="shared" si="0"/>
        <v>19343</v>
      </c>
      <c r="M7" s="54">
        <f t="shared" si="1"/>
        <v>29347.999999999996</v>
      </c>
      <c r="N7" s="54">
        <f t="shared" si="2"/>
        <v>29347.999999999996</v>
      </c>
      <c r="O7" s="56">
        <f t="shared" si="3"/>
        <v>80.715622705888435</v>
      </c>
      <c r="P7" s="56">
        <f t="shared" si="4"/>
        <v>93.574209486166012</v>
      </c>
      <c r="Q7" s="56">
        <f t="shared" si="5"/>
        <v>106.99104197901052</v>
      </c>
    </row>
    <row r="8" spans="2:17" ht="15.75" customHeight="1" thickTop="1" thickBot="1">
      <c r="B8" s="129"/>
      <c r="C8" s="132"/>
      <c r="D8" s="42" t="s">
        <v>47</v>
      </c>
      <c r="E8" s="37">
        <v>12</v>
      </c>
      <c r="F8" s="52">
        <v>20020</v>
      </c>
      <c r="G8" s="52">
        <v>30380</v>
      </c>
      <c r="H8" s="52">
        <v>30380</v>
      </c>
      <c r="I8" s="3">
        <v>58</v>
      </c>
      <c r="J8" s="3">
        <v>67</v>
      </c>
      <c r="K8" s="3">
        <v>76</v>
      </c>
      <c r="L8" s="54">
        <f t="shared" si="0"/>
        <v>16675</v>
      </c>
      <c r="M8" s="54">
        <f t="shared" si="1"/>
        <v>25300</v>
      </c>
      <c r="N8" s="54">
        <f t="shared" si="2"/>
        <v>25300</v>
      </c>
      <c r="O8" s="56">
        <f t="shared" si="3"/>
        <v>94.006956521739141</v>
      </c>
      <c r="P8" s="56">
        <f t="shared" si="4"/>
        <v>108.6115019762846</v>
      </c>
      <c r="Q8" s="56">
        <f t="shared" si="5"/>
        <v>123.2011067193676</v>
      </c>
    </row>
    <row r="9" spans="2:17" ht="28.5" customHeight="1" thickTop="1" thickBot="1">
      <c r="B9" s="129"/>
      <c r="C9" s="132"/>
      <c r="D9" s="42" t="s">
        <v>36</v>
      </c>
      <c r="E9" s="37">
        <v>14</v>
      </c>
      <c r="F9" s="52">
        <v>20821</v>
      </c>
      <c r="G9" s="52">
        <v>31595</v>
      </c>
      <c r="H9" s="52">
        <v>32203</v>
      </c>
      <c r="I9" s="3">
        <v>56</v>
      </c>
      <c r="J9" s="3">
        <v>63</v>
      </c>
      <c r="K9" s="3">
        <v>73</v>
      </c>
      <c r="L9" s="54">
        <f t="shared" si="0"/>
        <v>17342</v>
      </c>
      <c r="M9" s="54">
        <f t="shared" si="1"/>
        <v>26312</v>
      </c>
      <c r="N9" s="54">
        <f t="shared" si="2"/>
        <v>26312</v>
      </c>
      <c r="O9" s="56">
        <f t="shared" si="3"/>
        <v>90.766209203090767</v>
      </c>
      <c r="P9" s="56">
        <f t="shared" si="4"/>
        <v>104.09186492854973</v>
      </c>
      <c r="Q9" s="56">
        <f t="shared" si="5"/>
        <v>118.33715605047126</v>
      </c>
    </row>
    <row r="10" spans="2:17" ht="27" customHeight="1" thickTop="1" thickBot="1">
      <c r="B10" s="129"/>
      <c r="C10" s="132"/>
      <c r="D10" s="42" t="s">
        <v>48</v>
      </c>
      <c r="E10" s="37">
        <v>12</v>
      </c>
      <c r="F10" s="52">
        <v>20020</v>
      </c>
      <c r="G10" s="52">
        <v>30380</v>
      </c>
      <c r="H10" s="52">
        <v>30380</v>
      </c>
      <c r="I10" s="3">
        <v>58</v>
      </c>
      <c r="J10" s="3">
        <v>67</v>
      </c>
      <c r="K10" s="3">
        <v>76</v>
      </c>
      <c r="L10" s="54">
        <f t="shared" si="0"/>
        <v>16675</v>
      </c>
      <c r="M10" s="54">
        <f t="shared" si="1"/>
        <v>25300</v>
      </c>
      <c r="N10" s="54">
        <f t="shared" si="2"/>
        <v>25300</v>
      </c>
      <c r="O10" s="56">
        <f t="shared" si="3"/>
        <v>94.006956521739141</v>
      </c>
      <c r="P10" s="56">
        <f t="shared" si="4"/>
        <v>108.6115019762846</v>
      </c>
      <c r="Q10" s="56">
        <f t="shared" si="5"/>
        <v>123.2011067193676</v>
      </c>
    </row>
    <row r="11" spans="2:17" ht="30.75" customHeight="1" thickTop="1" thickBot="1">
      <c r="B11" s="129"/>
      <c r="C11" s="132"/>
      <c r="D11" s="42" t="s">
        <v>49</v>
      </c>
      <c r="E11" s="37">
        <v>12</v>
      </c>
      <c r="F11" s="52">
        <v>20020</v>
      </c>
      <c r="G11" s="52">
        <v>30380</v>
      </c>
      <c r="H11" s="52">
        <v>3080</v>
      </c>
      <c r="I11" s="3">
        <v>58</v>
      </c>
      <c r="J11" s="3">
        <v>67</v>
      </c>
      <c r="K11" s="3">
        <v>76</v>
      </c>
      <c r="L11" s="54">
        <f t="shared" si="0"/>
        <v>16675</v>
      </c>
      <c r="M11" s="54">
        <f t="shared" si="1"/>
        <v>25300</v>
      </c>
      <c r="N11" s="54">
        <f t="shared" si="2"/>
        <v>25300</v>
      </c>
      <c r="O11" s="56">
        <f t="shared" si="3"/>
        <v>94.006956521739141</v>
      </c>
      <c r="P11" s="56">
        <f t="shared" si="4"/>
        <v>11.011304347826087</v>
      </c>
      <c r="Q11" s="56">
        <f t="shared" si="5"/>
        <v>123.2011067193676</v>
      </c>
    </row>
    <row r="12" spans="2:17" ht="21" customHeight="1" thickTop="1" thickBot="1">
      <c r="B12" s="129"/>
      <c r="C12" s="132"/>
      <c r="D12" s="42" t="s">
        <v>50</v>
      </c>
      <c r="E12" s="37">
        <v>9</v>
      </c>
      <c r="F12" s="52">
        <v>18819</v>
      </c>
      <c r="G12" s="52">
        <v>28557</v>
      </c>
      <c r="H12" s="52">
        <v>27646</v>
      </c>
      <c r="I12" s="3">
        <v>62</v>
      </c>
      <c r="J12" s="3">
        <v>73</v>
      </c>
      <c r="K12" s="3">
        <v>81</v>
      </c>
      <c r="L12" s="54">
        <f t="shared" si="0"/>
        <v>15674.5</v>
      </c>
      <c r="M12" s="54">
        <f t="shared" si="1"/>
        <v>23023</v>
      </c>
      <c r="N12" s="54">
        <f t="shared" si="2"/>
        <v>23782</v>
      </c>
      <c r="O12" s="56">
        <f t="shared" si="3"/>
        <v>100.4912628791987</v>
      </c>
      <c r="P12" s="56">
        <f t="shared" si="4"/>
        <v>118.33876123876124</v>
      </c>
      <c r="Q12" s="56">
        <f t="shared" si="5"/>
        <v>131.30552308468592</v>
      </c>
    </row>
    <row r="13" spans="2:17" ht="20.25" customHeight="1" thickTop="1" thickBot="1">
      <c r="B13" s="129"/>
      <c r="C13" s="132"/>
      <c r="D13" s="42" t="s">
        <v>51</v>
      </c>
      <c r="E13" s="37">
        <v>14</v>
      </c>
      <c r="F13" s="52">
        <v>20821</v>
      </c>
      <c r="G13" s="52">
        <v>31595</v>
      </c>
      <c r="H13" s="52">
        <v>32203</v>
      </c>
      <c r="I13" s="3">
        <v>56</v>
      </c>
      <c r="J13" s="3">
        <v>63</v>
      </c>
      <c r="K13" s="3">
        <v>73</v>
      </c>
      <c r="L13" s="54">
        <f t="shared" si="0"/>
        <v>17342</v>
      </c>
      <c r="M13" s="54">
        <f t="shared" si="1"/>
        <v>26312</v>
      </c>
      <c r="N13" s="54">
        <f t="shared" si="2"/>
        <v>26312</v>
      </c>
      <c r="O13" s="56">
        <f t="shared" si="3"/>
        <v>90.766209203090767</v>
      </c>
      <c r="P13" s="56">
        <f t="shared" si="4"/>
        <v>104.09186492854973</v>
      </c>
      <c r="Q13" s="56">
        <f t="shared" si="5"/>
        <v>118.33715605047126</v>
      </c>
    </row>
    <row r="14" spans="2:17" ht="19.5" customHeight="1" thickTop="1" thickBot="1">
      <c r="B14" s="130"/>
      <c r="C14" s="133"/>
      <c r="D14" s="42" t="s">
        <v>52</v>
      </c>
      <c r="E14" s="37">
        <v>30</v>
      </c>
      <c r="F14" s="52">
        <v>23223</v>
      </c>
      <c r="G14" s="52">
        <v>41317</v>
      </c>
      <c r="H14" s="52">
        <v>46785</v>
      </c>
      <c r="I14" s="3">
        <v>50</v>
      </c>
      <c r="J14" s="3">
        <v>43</v>
      </c>
      <c r="K14" s="3">
        <v>56</v>
      </c>
      <c r="L14" s="54">
        <f t="shared" si="0"/>
        <v>19343</v>
      </c>
      <c r="M14" s="54">
        <f t="shared" si="1"/>
        <v>34408</v>
      </c>
      <c r="N14" s="54">
        <f t="shared" si="2"/>
        <v>34408</v>
      </c>
      <c r="O14" s="56">
        <f t="shared" si="3"/>
        <v>81.039781833221326</v>
      </c>
      <c r="P14" s="56">
        <f t="shared" si="4"/>
        <v>78.931331376424097</v>
      </c>
      <c r="Q14" s="56">
        <f t="shared" si="5"/>
        <v>90.780202278539889</v>
      </c>
    </row>
    <row r="15" spans="2:17" ht="21.75" customHeight="1" thickTop="1">
      <c r="B15" s="69" t="s">
        <v>8</v>
      </c>
      <c r="C15" s="57">
        <v>145000</v>
      </c>
      <c r="D15" s="58"/>
      <c r="E15" s="59"/>
      <c r="F15" s="1"/>
      <c r="G15" s="1"/>
      <c r="H15" s="1"/>
      <c r="J15" s="6"/>
    </row>
    <row r="16" spans="2:17" ht="18.75" customHeight="1">
      <c r="B16" s="69" t="s">
        <v>9</v>
      </c>
      <c r="C16" s="57">
        <v>220000</v>
      </c>
      <c r="D16" s="58"/>
      <c r="E16" s="59"/>
      <c r="F16" s="1"/>
      <c r="G16" s="1"/>
      <c r="H16" s="1"/>
      <c r="J16" s="6"/>
    </row>
    <row r="17" spans="2:8" ht="16.5" customHeight="1">
      <c r="B17" s="69" t="s">
        <v>10</v>
      </c>
      <c r="C17" s="60">
        <v>220000</v>
      </c>
      <c r="D17" s="58"/>
      <c r="E17" s="59"/>
      <c r="F17" s="1"/>
      <c r="G17" s="1"/>
      <c r="H17" s="1"/>
    </row>
    <row r="18" spans="2:8" ht="20.25" customHeight="1">
      <c r="B18" s="61" t="s">
        <v>11</v>
      </c>
      <c r="C18" s="62">
        <v>35</v>
      </c>
      <c r="D18" s="58"/>
      <c r="E18" s="59"/>
      <c r="F18" s="1"/>
      <c r="G18" s="1"/>
      <c r="H18" s="1"/>
    </row>
    <row r="19" spans="2:8">
      <c r="B19" s="7"/>
      <c r="C19" s="7"/>
      <c r="D19" s="4"/>
      <c r="E19" s="5"/>
      <c r="F19" s="1"/>
      <c r="G19" s="1"/>
      <c r="H19" s="1"/>
    </row>
  </sheetData>
  <mergeCells count="3">
    <mergeCell ref="B3:B14"/>
    <mergeCell ref="C3:C14"/>
    <mergeCell ref="B1:Q1"/>
  </mergeCells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45"/>
  <sheetViews>
    <sheetView rightToLeft="1" view="pageBreakPreview" zoomScale="60" zoomScaleNormal="100" workbookViewId="0">
      <selection activeCell="J14" sqref="J14"/>
    </sheetView>
  </sheetViews>
  <sheetFormatPr defaultRowHeight="15"/>
  <cols>
    <col min="2" max="2" width="22.7109375" style="8" customWidth="1"/>
    <col min="3" max="3" width="13" style="8" customWidth="1"/>
    <col min="4" max="4" width="27.42578125" style="8" customWidth="1"/>
    <col min="5" max="5" width="8.42578125" style="8" customWidth="1"/>
    <col min="6" max="6" width="9.5703125" style="8" customWidth="1"/>
    <col min="7" max="7" width="8.7109375" style="8" customWidth="1"/>
    <col min="8" max="8" width="9" style="8" customWidth="1"/>
    <col min="9" max="9" width="6.28515625" style="8" customWidth="1"/>
    <col min="10" max="10" width="6.5703125" style="8" customWidth="1"/>
    <col min="11" max="11" width="6.140625" style="8" customWidth="1"/>
    <col min="12" max="12" width="8.28515625" style="8" customWidth="1"/>
    <col min="13" max="13" width="9.7109375" style="8" customWidth="1"/>
    <col min="14" max="14" width="7.5703125" style="8" customWidth="1"/>
    <col min="15" max="15" width="7.28515625" style="8" customWidth="1"/>
    <col min="16" max="16" width="5.7109375" style="8" customWidth="1"/>
    <col min="17" max="17" width="7.140625" style="8" customWidth="1"/>
  </cols>
  <sheetData>
    <row r="1" spans="2:17" ht="34.5" customHeight="1">
      <c r="B1" s="121" t="s">
        <v>79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2:17" ht="63">
      <c r="B2" s="39" t="s">
        <v>0</v>
      </c>
      <c r="C2" s="39" t="s">
        <v>1</v>
      </c>
      <c r="D2" s="38" t="s">
        <v>2</v>
      </c>
      <c r="E2" s="39" t="s">
        <v>3</v>
      </c>
      <c r="F2" s="49" t="s">
        <v>4</v>
      </c>
      <c r="G2" s="49" t="s">
        <v>71</v>
      </c>
      <c r="H2" s="49" t="s">
        <v>5</v>
      </c>
      <c r="I2" s="73" t="s">
        <v>6</v>
      </c>
      <c r="J2" s="73" t="s">
        <v>7</v>
      </c>
      <c r="K2" s="73" t="s">
        <v>78</v>
      </c>
      <c r="L2" s="51" t="s">
        <v>72</v>
      </c>
      <c r="M2" s="51" t="s">
        <v>73</v>
      </c>
      <c r="N2" s="51" t="s">
        <v>74</v>
      </c>
      <c r="O2" s="80" t="s">
        <v>75</v>
      </c>
      <c r="P2" s="80" t="s">
        <v>76</v>
      </c>
      <c r="Q2" s="80" t="s">
        <v>77</v>
      </c>
    </row>
    <row r="3" spans="2:17" ht="17.25">
      <c r="B3" s="134" t="s">
        <v>14</v>
      </c>
      <c r="C3" s="136">
        <v>6</v>
      </c>
      <c r="D3" s="42" t="s">
        <v>53</v>
      </c>
      <c r="E3" s="37">
        <v>25</v>
      </c>
      <c r="F3" s="50">
        <v>9565</v>
      </c>
      <c r="G3" s="50">
        <v>21662</v>
      </c>
      <c r="H3" s="50">
        <v>38336</v>
      </c>
      <c r="I3" s="3">
        <v>48</v>
      </c>
      <c r="J3" s="3">
        <v>47</v>
      </c>
      <c r="K3" s="3">
        <v>59</v>
      </c>
      <c r="L3" s="77">
        <f>IF(E3&gt;=12,(IF(E3&gt;20,8,E3-12)*2+100)%*$C$15*11.5%,(100-(12-E3)*2)*$C$15%*11.5%)</f>
        <v>9338</v>
      </c>
      <c r="M3" s="77">
        <f>IF(E3&gt;=12,(IF(E3&gt;30,18,E3-12)*2+100)%*$C$16*11.5%,(100-(12-E3)*3)*$C$16%*11.5%)</f>
        <v>28980</v>
      </c>
      <c r="N3" s="77">
        <f>IF(E3&gt;=12,(IF(E3&gt;30,18,E3-12)*2+100)%*$C$17*11.5%,(100-(12-E3)*2)*$C$17%*11.5%)</f>
        <v>28980</v>
      </c>
      <c r="O3" s="81">
        <f>((F3*I3)/L3)*(100+$C$18)%</f>
        <v>66.375240950953099</v>
      </c>
      <c r="P3" s="81">
        <f>((H3*J3)/M3)*(100+$C$18)%</f>
        <v>83.934409937888205</v>
      </c>
      <c r="Q3" s="81">
        <f>((G3*K3)/N3)*(100+$C$18)%</f>
        <v>59.536863354037273</v>
      </c>
    </row>
    <row r="4" spans="2:17" ht="17.25">
      <c r="B4" s="135"/>
      <c r="C4" s="136"/>
      <c r="D4" s="42" t="s">
        <v>28</v>
      </c>
      <c r="E4" s="37">
        <v>35</v>
      </c>
      <c r="F4" s="50">
        <v>9565</v>
      </c>
      <c r="G4" s="50">
        <v>23381</v>
      </c>
      <c r="H4" s="50">
        <v>42473</v>
      </c>
      <c r="I4" s="3">
        <v>48</v>
      </c>
      <c r="J4" s="3">
        <v>42</v>
      </c>
      <c r="K4" s="3">
        <v>55</v>
      </c>
      <c r="L4" s="77">
        <f t="shared" ref="L4:L12" si="0">IF(E4&gt;=12,(IF(E4&gt;20,8,E4-12)*2+100)%*$C$15*11.5%,(100-(12-E4)*2)*$C$15%*11.5%)</f>
        <v>9338</v>
      </c>
      <c r="M4" s="77">
        <f t="shared" ref="M4:M12" si="1">IF(E4&gt;=12,(IF(E4&gt;30,18,E4-12)*2+100)%*$C$16*11.5%,(100-(12-E4)*3)*$C$16%*11.5%)</f>
        <v>31280</v>
      </c>
      <c r="N4" s="77">
        <f t="shared" ref="N4:N12" si="2">IF(E4&gt;=12,(IF(E4&gt;30,18,E4-12)*2+100)%*$C$17*11.5%,(100-(12-E4)*2)*$C$17%*11.5%)</f>
        <v>31280</v>
      </c>
      <c r="O4" s="81">
        <f t="shared" ref="O4:O12" si="3">((F4*I4)/L4)*(100+$C$18)%</f>
        <v>66.375240950953099</v>
      </c>
      <c r="P4" s="81">
        <f t="shared" ref="P4:P12" si="4">((H4*J4)/M4)*(100+$C$18)%</f>
        <v>76.989101662404096</v>
      </c>
      <c r="Q4" s="81">
        <f t="shared" ref="Q4:Q12" si="5">((G4*K4)/N4)*(100+$C$18)%</f>
        <v>55.499976023017908</v>
      </c>
    </row>
    <row r="5" spans="2:17" ht="20.25" customHeight="1">
      <c r="B5" s="135"/>
      <c r="C5" s="136"/>
      <c r="D5" s="42" t="s">
        <v>54</v>
      </c>
      <c r="E5" s="37">
        <v>30</v>
      </c>
      <c r="F5" s="50">
        <v>9565</v>
      </c>
      <c r="G5" s="50">
        <v>23381</v>
      </c>
      <c r="H5" s="50">
        <v>42473</v>
      </c>
      <c r="I5" s="3">
        <v>48</v>
      </c>
      <c r="J5" s="3">
        <v>42</v>
      </c>
      <c r="K5" s="3">
        <v>55</v>
      </c>
      <c r="L5" s="77">
        <f t="shared" si="0"/>
        <v>9338</v>
      </c>
      <c r="M5" s="77">
        <f t="shared" si="1"/>
        <v>31280</v>
      </c>
      <c r="N5" s="77">
        <f t="shared" si="2"/>
        <v>31280</v>
      </c>
      <c r="O5" s="81">
        <f t="shared" si="3"/>
        <v>66.375240950953099</v>
      </c>
      <c r="P5" s="81">
        <f t="shared" si="4"/>
        <v>76.989101662404096</v>
      </c>
      <c r="Q5" s="81">
        <f t="shared" si="5"/>
        <v>55.499976023017908</v>
      </c>
    </row>
    <row r="6" spans="2:17" ht="17.25">
      <c r="B6" s="135"/>
      <c r="C6" s="136"/>
      <c r="D6" s="42" t="s">
        <v>55</v>
      </c>
      <c r="E6" s="37">
        <v>77</v>
      </c>
      <c r="F6" s="50">
        <v>9565</v>
      </c>
      <c r="G6" s="50">
        <v>23381</v>
      </c>
      <c r="H6" s="50">
        <v>42473</v>
      </c>
      <c r="I6" s="3">
        <v>48</v>
      </c>
      <c r="J6" s="3">
        <v>42</v>
      </c>
      <c r="K6" s="3">
        <v>55</v>
      </c>
      <c r="L6" s="77">
        <f t="shared" si="0"/>
        <v>9338</v>
      </c>
      <c r="M6" s="77">
        <f t="shared" si="1"/>
        <v>31280</v>
      </c>
      <c r="N6" s="77">
        <f t="shared" si="2"/>
        <v>31280</v>
      </c>
      <c r="O6" s="81">
        <f t="shared" si="3"/>
        <v>66.375240950953099</v>
      </c>
      <c r="P6" s="81">
        <f t="shared" si="4"/>
        <v>76.989101662404096</v>
      </c>
      <c r="Q6" s="81">
        <f t="shared" si="5"/>
        <v>55.499976023017908</v>
      </c>
    </row>
    <row r="7" spans="2:17" ht="20.25" customHeight="1">
      <c r="B7" s="135"/>
      <c r="C7" s="136"/>
      <c r="D7" s="42" t="s">
        <v>56</v>
      </c>
      <c r="E7" s="37">
        <v>25</v>
      </c>
      <c r="F7" s="50">
        <v>9565</v>
      </c>
      <c r="G7" s="50">
        <v>21662</v>
      </c>
      <c r="H7" s="50">
        <v>38336</v>
      </c>
      <c r="I7" s="3">
        <v>48</v>
      </c>
      <c r="J7" s="3">
        <v>47</v>
      </c>
      <c r="K7" s="3">
        <v>59</v>
      </c>
      <c r="L7" s="77">
        <f t="shared" si="0"/>
        <v>9338</v>
      </c>
      <c r="M7" s="77">
        <f t="shared" si="1"/>
        <v>28980</v>
      </c>
      <c r="N7" s="77">
        <f t="shared" si="2"/>
        <v>28980</v>
      </c>
      <c r="O7" s="81">
        <f t="shared" si="3"/>
        <v>66.375240950953099</v>
      </c>
      <c r="P7" s="81">
        <f t="shared" si="4"/>
        <v>83.934409937888205</v>
      </c>
      <c r="Q7" s="81">
        <f t="shared" si="5"/>
        <v>59.536863354037273</v>
      </c>
    </row>
    <row r="8" spans="2:17" ht="60.75" customHeight="1">
      <c r="B8" s="135"/>
      <c r="C8" s="136"/>
      <c r="D8" s="42" t="s">
        <v>57</v>
      </c>
      <c r="E8" s="74">
        <v>12</v>
      </c>
      <c r="F8" s="75">
        <v>8246</v>
      </c>
      <c r="G8" s="75">
        <v>17192</v>
      </c>
      <c r="H8" s="75">
        <v>27580</v>
      </c>
      <c r="I8" s="76">
        <v>56</v>
      </c>
      <c r="J8" s="76">
        <v>65</v>
      </c>
      <c r="K8" s="76">
        <v>75</v>
      </c>
      <c r="L8" s="78">
        <f t="shared" si="0"/>
        <v>8050</v>
      </c>
      <c r="M8" s="78">
        <f t="shared" si="1"/>
        <v>23000</v>
      </c>
      <c r="N8" s="78">
        <f t="shared" si="2"/>
        <v>23000</v>
      </c>
      <c r="O8" s="82">
        <f t="shared" si="3"/>
        <v>77.440695652173915</v>
      </c>
      <c r="P8" s="82">
        <f t="shared" si="4"/>
        <v>105.22369565217393</v>
      </c>
      <c r="Q8" s="82">
        <f t="shared" si="5"/>
        <v>75.682173913043485</v>
      </c>
    </row>
    <row r="9" spans="2:17" ht="20.25" customHeight="1">
      <c r="B9" s="135"/>
      <c r="C9" s="136"/>
      <c r="D9" s="42" t="s">
        <v>58</v>
      </c>
      <c r="E9" s="37">
        <v>18</v>
      </c>
      <c r="F9" s="50">
        <v>9236</v>
      </c>
      <c r="G9" s="50">
        <v>19255</v>
      </c>
      <c r="H9" s="50">
        <v>32544</v>
      </c>
      <c r="I9" s="3">
        <v>50</v>
      </c>
      <c r="J9" s="3">
        <v>55</v>
      </c>
      <c r="K9" s="3">
        <v>67</v>
      </c>
      <c r="L9" s="77">
        <f t="shared" si="0"/>
        <v>9016.0000000000018</v>
      </c>
      <c r="M9" s="77">
        <f t="shared" si="1"/>
        <v>25760.000000000004</v>
      </c>
      <c r="N9" s="77">
        <f t="shared" si="2"/>
        <v>25760.000000000004</v>
      </c>
      <c r="O9" s="81">
        <f t="shared" si="3"/>
        <v>69.147071872227144</v>
      </c>
      <c r="P9" s="81">
        <f t="shared" si="4"/>
        <v>93.80403726708073</v>
      </c>
      <c r="Q9" s="81">
        <f t="shared" si="5"/>
        <v>67.60926824534161</v>
      </c>
    </row>
    <row r="10" spans="2:17" ht="30" customHeight="1">
      <c r="B10" s="135"/>
      <c r="C10" s="136"/>
      <c r="D10" s="42" t="s">
        <v>59</v>
      </c>
      <c r="E10" s="37">
        <v>16</v>
      </c>
      <c r="F10" s="50">
        <v>8906</v>
      </c>
      <c r="G10" s="50">
        <v>18567</v>
      </c>
      <c r="H10" s="50">
        <v>30890</v>
      </c>
      <c r="I10" s="3">
        <v>52</v>
      </c>
      <c r="J10" s="3">
        <v>58</v>
      </c>
      <c r="K10" s="3">
        <v>69</v>
      </c>
      <c r="L10" s="77">
        <f t="shared" si="0"/>
        <v>8694</v>
      </c>
      <c r="M10" s="77">
        <f t="shared" si="1"/>
        <v>24840</v>
      </c>
      <c r="N10" s="77">
        <f t="shared" si="2"/>
        <v>24840</v>
      </c>
      <c r="O10" s="81">
        <f t="shared" si="3"/>
        <v>71.911801242236038</v>
      </c>
      <c r="P10" s="81">
        <f t="shared" si="4"/>
        <v>97.370652173913058</v>
      </c>
      <c r="Q10" s="81">
        <f t="shared" si="5"/>
        <v>69.626250000000013</v>
      </c>
    </row>
    <row r="11" spans="2:17" ht="30.75" customHeight="1">
      <c r="B11" s="135"/>
      <c r="C11" s="136"/>
      <c r="D11" s="42" t="s">
        <v>60</v>
      </c>
      <c r="E11" s="37">
        <v>8</v>
      </c>
      <c r="F11" s="50">
        <v>7586</v>
      </c>
      <c r="G11" s="50">
        <v>15817</v>
      </c>
      <c r="H11" s="50">
        <v>24270</v>
      </c>
      <c r="I11" s="3">
        <v>61</v>
      </c>
      <c r="J11" s="3">
        <v>74</v>
      </c>
      <c r="K11" s="3">
        <v>81</v>
      </c>
      <c r="L11" s="77">
        <f t="shared" si="0"/>
        <v>7406</v>
      </c>
      <c r="M11" s="77">
        <f t="shared" si="1"/>
        <v>20240</v>
      </c>
      <c r="N11" s="77">
        <f t="shared" si="2"/>
        <v>21160</v>
      </c>
      <c r="O11" s="81">
        <f t="shared" si="3"/>
        <v>84.351485282203626</v>
      </c>
      <c r="P11" s="81">
        <f t="shared" si="4"/>
        <v>119.79115612648222</v>
      </c>
      <c r="Q11" s="81">
        <f t="shared" si="5"/>
        <v>81.738608223062386</v>
      </c>
    </row>
    <row r="12" spans="2:17" ht="29.25" customHeight="1">
      <c r="B12" s="135"/>
      <c r="C12" s="136"/>
      <c r="D12" s="42" t="s">
        <v>61</v>
      </c>
      <c r="E12" s="37">
        <v>14</v>
      </c>
      <c r="F12" s="50">
        <v>8576</v>
      </c>
      <c r="G12" s="50">
        <v>17880</v>
      </c>
      <c r="H12" s="50">
        <v>29235</v>
      </c>
      <c r="I12" s="3">
        <v>54</v>
      </c>
      <c r="J12" s="3">
        <v>62</v>
      </c>
      <c r="K12" s="3">
        <v>72</v>
      </c>
      <c r="L12" s="77">
        <f t="shared" si="0"/>
        <v>8372</v>
      </c>
      <c r="M12" s="77">
        <f t="shared" si="1"/>
        <v>23920</v>
      </c>
      <c r="N12" s="77">
        <f t="shared" si="2"/>
        <v>23920</v>
      </c>
      <c r="O12" s="81">
        <f t="shared" si="3"/>
        <v>74.676349737219311</v>
      </c>
      <c r="P12" s="81">
        <f t="shared" si="4"/>
        <v>102.29805602006689</v>
      </c>
      <c r="Q12" s="81">
        <f t="shared" si="5"/>
        <v>72.656187290969896</v>
      </c>
    </row>
    <row r="13" spans="2:17" ht="17.25">
      <c r="B13" s="135"/>
      <c r="C13" s="136"/>
      <c r="D13" s="42"/>
      <c r="E13" s="37"/>
      <c r="F13" s="50"/>
      <c r="G13" s="50"/>
      <c r="H13" s="50"/>
      <c r="I13" s="3"/>
      <c r="J13" s="3"/>
      <c r="K13" s="3"/>
      <c r="L13" s="79"/>
      <c r="M13" s="77"/>
      <c r="N13" s="79"/>
      <c r="O13" s="81"/>
      <c r="P13" s="81"/>
      <c r="Q13" s="81"/>
    </row>
    <row r="14" spans="2:17" ht="17.25">
      <c r="B14" s="135"/>
      <c r="C14" s="136"/>
      <c r="D14" s="42"/>
      <c r="E14" s="37"/>
      <c r="F14" s="50"/>
      <c r="G14" s="50"/>
      <c r="H14" s="50"/>
      <c r="I14" s="3"/>
      <c r="J14" s="3"/>
      <c r="K14" s="3"/>
      <c r="L14" s="79"/>
      <c r="M14" s="77"/>
      <c r="N14" s="79"/>
      <c r="O14" s="81"/>
      <c r="P14" s="81"/>
      <c r="Q14" s="81"/>
    </row>
    <row r="15" spans="2:17" ht="18.75">
      <c r="B15" s="70" t="s">
        <v>8</v>
      </c>
      <c r="C15" s="57">
        <v>70000</v>
      </c>
      <c r="D15" s="58"/>
      <c r="E15" s="59"/>
      <c r="F15" s="1"/>
      <c r="G15" s="1"/>
      <c r="H15" s="1"/>
      <c r="I15" s="7"/>
      <c r="J15" s="71"/>
      <c r="K15" s="7"/>
      <c r="L15" s="7"/>
      <c r="M15" s="7"/>
      <c r="N15" s="7"/>
      <c r="O15" s="7"/>
      <c r="P15" s="7"/>
      <c r="Q15" s="7"/>
    </row>
    <row r="16" spans="2:17" ht="18.75">
      <c r="B16" s="70" t="s">
        <v>9</v>
      </c>
      <c r="C16" s="57">
        <v>200000</v>
      </c>
      <c r="D16" s="58"/>
      <c r="E16" s="59"/>
      <c r="F16" s="1"/>
      <c r="G16" s="1"/>
      <c r="H16" s="1"/>
      <c r="I16" s="7"/>
      <c r="J16" s="71"/>
      <c r="K16" s="7"/>
      <c r="L16" s="7"/>
      <c r="M16" s="7"/>
      <c r="N16" s="7"/>
      <c r="O16" s="7"/>
      <c r="P16" s="7"/>
      <c r="Q16" s="7"/>
    </row>
    <row r="17" spans="2:18" ht="18.75">
      <c r="B17" s="70" t="s">
        <v>10</v>
      </c>
      <c r="C17" s="60">
        <v>200000</v>
      </c>
      <c r="D17" s="58"/>
      <c r="E17" s="59"/>
      <c r="F17" s="1"/>
      <c r="G17" s="1"/>
      <c r="H17" s="1"/>
      <c r="I17" s="7"/>
      <c r="J17" s="7"/>
      <c r="K17" s="7"/>
      <c r="L17" s="7"/>
      <c r="M17" s="7"/>
      <c r="N17" s="7"/>
      <c r="O17" s="7"/>
      <c r="P17" s="7"/>
      <c r="Q17" s="7"/>
    </row>
    <row r="18" spans="2:18" ht="18.75">
      <c r="B18" s="61" t="s">
        <v>11</v>
      </c>
      <c r="C18" s="62">
        <v>35</v>
      </c>
      <c r="D18" s="58"/>
      <c r="E18" s="59"/>
      <c r="F18" s="1"/>
      <c r="G18" s="1"/>
      <c r="H18" s="1"/>
      <c r="I18" s="7"/>
      <c r="J18" s="7"/>
      <c r="K18" s="7"/>
      <c r="L18" s="7"/>
      <c r="M18" s="7"/>
      <c r="N18" s="7"/>
      <c r="O18" s="7"/>
      <c r="P18" s="7"/>
      <c r="Q18" s="7"/>
    </row>
    <row r="19" spans="2:18">
      <c r="B19" s="7"/>
      <c r="C19" s="7"/>
      <c r="D19" s="4"/>
      <c r="E19" s="5"/>
      <c r="F19" s="1"/>
      <c r="G19" s="1"/>
      <c r="H19" s="1"/>
      <c r="I19" s="7"/>
      <c r="J19" s="7"/>
      <c r="K19" s="7"/>
      <c r="L19" s="7"/>
      <c r="M19" s="7"/>
      <c r="N19" s="7"/>
      <c r="O19" s="7"/>
      <c r="P19" s="7"/>
      <c r="Q19" s="7"/>
      <c r="R19" s="72"/>
    </row>
    <row r="20" spans="2:18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2"/>
    </row>
    <row r="21" spans="2:18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2"/>
    </row>
    <row r="22" spans="2:18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2"/>
    </row>
    <row r="23" spans="2:18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2"/>
    </row>
    <row r="24" spans="2:18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2"/>
    </row>
    <row r="25" spans="2:18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2"/>
    </row>
    <row r="26" spans="2:18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2"/>
    </row>
    <row r="27" spans="2:18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2"/>
    </row>
    <row r="28" spans="2:18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2"/>
    </row>
    <row r="29" spans="2:18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2"/>
    </row>
    <row r="30" spans="2:18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2"/>
    </row>
    <row r="31" spans="2:18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2"/>
    </row>
    <row r="32" spans="2:18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2"/>
    </row>
    <row r="33" spans="2:18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2"/>
    </row>
    <row r="34" spans="2:18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2"/>
    </row>
    <row r="35" spans="2:18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2"/>
    </row>
    <row r="36" spans="2:18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2"/>
    </row>
    <row r="37" spans="2:18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2"/>
    </row>
    <row r="38" spans="2:18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2"/>
    </row>
    <row r="39" spans="2:18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2"/>
    </row>
    <row r="40" spans="2:18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2"/>
    </row>
    <row r="41" spans="2:18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2"/>
    </row>
    <row r="42" spans="2:18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2"/>
    </row>
    <row r="43" spans="2:18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2"/>
    </row>
    <row r="44" spans="2:18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2"/>
    </row>
    <row r="45" spans="2:18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2"/>
    </row>
    <row r="46" spans="2:18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2"/>
    </row>
    <row r="47" spans="2:18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2"/>
    </row>
    <row r="48" spans="2:18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2"/>
    </row>
    <row r="49" spans="2:18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2"/>
    </row>
    <row r="50" spans="2:18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2"/>
    </row>
    <row r="51" spans="2:18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2"/>
    </row>
    <row r="52" spans="2:18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2"/>
    </row>
    <row r="53" spans="2:18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2"/>
    </row>
    <row r="54" spans="2:18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2"/>
    </row>
    <row r="55" spans="2:18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2"/>
    </row>
    <row r="56" spans="2:18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2"/>
    </row>
    <row r="57" spans="2:18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2"/>
    </row>
    <row r="58" spans="2:18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2"/>
    </row>
    <row r="59" spans="2:18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2"/>
    </row>
    <row r="60" spans="2:18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2"/>
    </row>
    <row r="61" spans="2:18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2"/>
    </row>
    <row r="62" spans="2:18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2"/>
    </row>
    <row r="63" spans="2:18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2"/>
    </row>
    <row r="64" spans="2:18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2"/>
    </row>
    <row r="65" spans="2:18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2"/>
    </row>
    <row r="66" spans="2:18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2"/>
    </row>
    <row r="67" spans="2:18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2"/>
    </row>
    <row r="68" spans="2:18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2"/>
    </row>
    <row r="69" spans="2:18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2"/>
    </row>
    <row r="70" spans="2:18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2"/>
    </row>
    <row r="71" spans="2:18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2"/>
    </row>
    <row r="72" spans="2:18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2"/>
    </row>
    <row r="73" spans="2:18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2"/>
    </row>
    <row r="74" spans="2:18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2"/>
    </row>
    <row r="75" spans="2:18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2"/>
    </row>
    <row r="76" spans="2:18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2"/>
    </row>
    <row r="77" spans="2:18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2"/>
    </row>
    <row r="78" spans="2:18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2"/>
    </row>
    <row r="79" spans="2:18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2"/>
    </row>
    <row r="80" spans="2:18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2"/>
    </row>
    <row r="81" spans="2:18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2"/>
    </row>
    <row r="82" spans="2:18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2"/>
    </row>
    <row r="83" spans="2:18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2"/>
    </row>
    <row r="84" spans="2:18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2"/>
    </row>
    <row r="85" spans="2:18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2"/>
    </row>
    <row r="86" spans="2:18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2"/>
    </row>
    <row r="87" spans="2:18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2"/>
    </row>
    <row r="88" spans="2:18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2"/>
    </row>
    <row r="89" spans="2:18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2"/>
    </row>
    <row r="90" spans="2:18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2"/>
    </row>
    <row r="91" spans="2:18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2"/>
    </row>
    <row r="92" spans="2:18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2"/>
    </row>
    <row r="93" spans="2:18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2"/>
    </row>
    <row r="94" spans="2:18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2"/>
    </row>
    <row r="95" spans="2:18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2"/>
    </row>
    <row r="96" spans="2:18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2"/>
    </row>
    <row r="97" spans="2:18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2"/>
    </row>
    <row r="98" spans="2:18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2"/>
    </row>
    <row r="99" spans="2:18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2"/>
    </row>
    <row r="100" spans="2:18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2"/>
    </row>
    <row r="101" spans="2:18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2"/>
    </row>
    <row r="102" spans="2:18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2"/>
    </row>
    <row r="103" spans="2:18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2"/>
    </row>
    <row r="104" spans="2:18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2"/>
    </row>
    <row r="105" spans="2:18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2"/>
    </row>
    <row r="106" spans="2:18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2"/>
    </row>
    <row r="107" spans="2:18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2"/>
    </row>
    <row r="108" spans="2:18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2"/>
    </row>
    <row r="109" spans="2:18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2"/>
    </row>
    <row r="110" spans="2:18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2"/>
    </row>
    <row r="111" spans="2:18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2"/>
    </row>
    <row r="112" spans="2:18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2"/>
    </row>
    <row r="113" spans="2:18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2"/>
    </row>
    <row r="114" spans="2:18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2"/>
    </row>
    <row r="115" spans="2:18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2"/>
    </row>
    <row r="116" spans="2:18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2"/>
    </row>
    <row r="117" spans="2:18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2"/>
    </row>
    <row r="118" spans="2:18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2"/>
    </row>
    <row r="119" spans="2:18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2"/>
    </row>
    <row r="120" spans="2:18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2"/>
    </row>
    <row r="121" spans="2:18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2"/>
    </row>
    <row r="122" spans="2:18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2"/>
    </row>
    <row r="123" spans="2:18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2"/>
    </row>
    <row r="124" spans="2:18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2"/>
    </row>
    <row r="125" spans="2:18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2"/>
    </row>
    <row r="126" spans="2:18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2"/>
    </row>
    <row r="127" spans="2:18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2"/>
    </row>
    <row r="128" spans="2:18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2"/>
    </row>
    <row r="129" spans="2:18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2"/>
    </row>
    <row r="130" spans="2:18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2"/>
    </row>
    <row r="131" spans="2:18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2"/>
    </row>
    <row r="132" spans="2:18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2"/>
    </row>
    <row r="133" spans="2:18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2"/>
    </row>
    <row r="134" spans="2:18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2"/>
    </row>
    <row r="135" spans="2:18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2"/>
    </row>
    <row r="136" spans="2:18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2"/>
    </row>
    <row r="137" spans="2:18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2"/>
    </row>
    <row r="138" spans="2:18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2"/>
    </row>
    <row r="139" spans="2:18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2"/>
    </row>
    <row r="140" spans="2:18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2"/>
    </row>
    <row r="141" spans="2:18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2"/>
    </row>
    <row r="142" spans="2:18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2"/>
    </row>
    <row r="143" spans="2:18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2"/>
    </row>
    <row r="144" spans="2:18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2"/>
    </row>
    <row r="145" spans="2:18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2"/>
    </row>
    <row r="146" spans="2:18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2"/>
    </row>
    <row r="147" spans="2:18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2"/>
    </row>
    <row r="148" spans="2:18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2"/>
    </row>
    <row r="149" spans="2:18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2"/>
    </row>
    <row r="150" spans="2:18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2"/>
    </row>
    <row r="151" spans="2:18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2"/>
    </row>
    <row r="152" spans="2:18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2"/>
    </row>
    <row r="153" spans="2:18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2"/>
    </row>
    <row r="154" spans="2:18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2"/>
    </row>
    <row r="155" spans="2:18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2"/>
    </row>
    <row r="156" spans="2:18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2"/>
    </row>
    <row r="157" spans="2:18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2"/>
    </row>
    <row r="158" spans="2:18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2"/>
    </row>
    <row r="159" spans="2:18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2"/>
    </row>
    <row r="160" spans="2:18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2"/>
    </row>
    <row r="161" spans="2:18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2"/>
    </row>
    <row r="162" spans="2:18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2"/>
    </row>
    <row r="163" spans="2:18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2"/>
    </row>
    <row r="164" spans="2:18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2"/>
    </row>
    <row r="165" spans="2:18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2"/>
    </row>
    <row r="166" spans="2:18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2"/>
    </row>
    <row r="167" spans="2:18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2"/>
    </row>
    <row r="168" spans="2:18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2"/>
    </row>
    <row r="169" spans="2:18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2"/>
    </row>
    <row r="170" spans="2:18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2"/>
    </row>
    <row r="171" spans="2:18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2"/>
    </row>
    <row r="172" spans="2:18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2"/>
    </row>
    <row r="173" spans="2:18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2"/>
    </row>
    <row r="174" spans="2:18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2"/>
    </row>
    <row r="175" spans="2:18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2"/>
    </row>
    <row r="176" spans="2:18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2"/>
    </row>
    <row r="177" spans="2:18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2"/>
    </row>
    <row r="178" spans="2:18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2"/>
    </row>
    <row r="179" spans="2:18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2"/>
    </row>
    <row r="180" spans="2:18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2"/>
    </row>
    <row r="181" spans="2:18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2"/>
    </row>
    <row r="182" spans="2:18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2"/>
    </row>
    <row r="183" spans="2:18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2"/>
    </row>
    <row r="184" spans="2:18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2"/>
    </row>
    <row r="185" spans="2:18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2"/>
    </row>
    <row r="186" spans="2:18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2"/>
    </row>
    <row r="187" spans="2:18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2"/>
    </row>
    <row r="188" spans="2:18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2"/>
    </row>
    <row r="189" spans="2:18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2"/>
    </row>
    <row r="190" spans="2:18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2"/>
    </row>
    <row r="191" spans="2:18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2"/>
    </row>
    <row r="192" spans="2:18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2"/>
    </row>
    <row r="193" spans="2:18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2"/>
    </row>
    <row r="194" spans="2:18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2"/>
    </row>
    <row r="195" spans="2:18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2"/>
    </row>
    <row r="196" spans="2:18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2"/>
    </row>
    <row r="197" spans="2:18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2"/>
    </row>
    <row r="198" spans="2:18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2"/>
    </row>
    <row r="199" spans="2:18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2"/>
    </row>
    <row r="200" spans="2:18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2"/>
    </row>
    <row r="201" spans="2:18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2"/>
    </row>
    <row r="202" spans="2:18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2"/>
    </row>
    <row r="203" spans="2:18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2"/>
    </row>
    <row r="204" spans="2:18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2"/>
    </row>
    <row r="205" spans="2:18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2"/>
    </row>
    <row r="206" spans="2:18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2"/>
    </row>
    <row r="207" spans="2:18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2"/>
    </row>
    <row r="208" spans="2:18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2"/>
    </row>
    <row r="209" spans="2:18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2"/>
    </row>
    <row r="210" spans="2:18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2"/>
    </row>
    <row r="211" spans="2:18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2"/>
    </row>
    <row r="212" spans="2:18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2"/>
    </row>
    <row r="213" spans="2:18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2"/>
    </row>
    <row r="214" spans="2:18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2"/>
    </row>
    <row r="215" spans="2:18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2"/>
    </row>
    <row r="216" spans="2:18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2"/>
    </row>
    <row r="217" spans="2:18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2"/>
    </row>
    <row r="218" spans="2:18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2"/>
    </row>
    <row r="219" spans="2:18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2"/>
    </row>
    <row r="220" spans="2:18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2"/>
    </row>
    <row r="221" spans="2:18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2"/>
    </row>
    <row r="222" spans="2:18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2"/>
    </row>
    <row r="223" spans="2:18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2"/>
    </row>
    <row r="224" spans="2:18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2"/>
    </row>
    <row r="225" spans="2:18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2"/>
    </row>
    <row r="226" spans="2:18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2"/>
    </row>
    <row r="227" spans="2:18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2"/>
    </row>
    <row r="228" spans="2:18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2"/>
    </row>
    <row r="229" spans="2:18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2"/>
    </row>
    <row r="230" spans="2:18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2"/>
    </row>
    <row r="231" spans="2:18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2"/>
    </row>
    <row r="232" spans="2:18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2"/>
    </row>
    <row r="233" spans="2:18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2"/>
    </row>
    <row r="234" spans="2:18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2"/>
    </row>
    <row r="235" spans="2:18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2"/>
    </row>
    <row r="236" spans="2:18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2"/>
    </row>
    <row r="237" spans="2:18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2"/>
    </row>
    <row r="238" spans="2:18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2"/>
    </row>
    <row r="239" spans="2:18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2"/>
    </row>
    <row r="240" spans="2:18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2"/>
    </row>
    <row r="241" spans="2:18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2"/>
    </row>
    <row r="242" spans="2:18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2"/>
    </row>
    <row r="243" spans="2:18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2"/>
    </row>
    <row r="244" spans="2:18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2"/>
    </row>
    <row r="245" spans="2:18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2"/>
    </row>
    <row r="246" spans="2:18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2"/>
    </row>
    <row r="247" spans="2:18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2"/>
    </row>
    <row r="248" spans="2:18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2"/>
    </row>
    <row r="249" spans="2:18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2"/>
    </row>
    <row r="250" spans="2:18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2"/>
    </row>
    <row r="251" spans="2:18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2"/>
    </row>
    <row r="252" spans="2:18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2"/>
    </row>
    <row r="253" spans="2:18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2"/>
    </row>
    <row r="254" spans="2:18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2"/>
    </row>
    <row r="255" spans="2:18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2"/>
    </row>
    <row r="256" spans="2:18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2"/>
    </row>
    <row r="257" spans="2:18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2"/>
    </row>
    <row r="258" spans="2:18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2"/>
    </row>
    <row r="259" spans="2:18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2"/>
    </row>
    <row r="260" spans="2:18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2"/>
    </row>
    <row r="261" spans="2:18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2"/>
    </row>
    <row r="262" spans="2:18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2"/>
    </row>
    <row r="263" spans="2:18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2"/>
    </row>
    <row r="264" spans="2:18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2"/>
    </row>
    <row r="265" spans="2:18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2"/>
    </row>
    <row r="266" spans="2:18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2"/>
    </row>
    <row r="267" spans="2:18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2"/>
    </row>
    <row r="268" spans="2:18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2"/>
    </row>
    <row r="269" spans="2:18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2"/>
    </row>
    <row r="270" spans="2:18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2"/>
    </row>
    <row r="271" spans="2:18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2"/>
    </row>
    <row r="272" spans="2:18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2"/>
    </row>
    <row r="273" spans="2:18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2"/>
    </row>
    <row r="274" spans="2:18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2"/>
    </row>
    <row r="275" spans="2:18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2"/>
    </row>
    <row r="276" spans="2:18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2"/>
    </row>
    <row r="277" spans="2:18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2"/>
    </row>
    <row r="278" spans="2:18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2"/>
    </row>
    <row r="279" spans="2:18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2"/>
    </row>
    <row r="280" spans="2:18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2"/>
    </row>
    <row r="281" spans="2:18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2"/>
    </row>
    <row r="282" spans="2:18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2"/>
    </row>
    <row r="283" spans="2:18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2"/>
    </row>
    <row r="284" spans="2:18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2"/>
    </row>
    <row r="285" spans="2:18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2"/>
    </row>
    <row r="286" spans="2:18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2"/>
    </row>
    <row r="287" spans="2:18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2"/>
    </row>
    <row r="288" spans="2:18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2"/>
    </row>
    <row r="289" spans="2:18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2"/>
    </row>
    <row r="290" spans="2:18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2"/>
    </row>
    <row r="291" spans="2:18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2"/>
    </row>
    <row r="292" spans="2:18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2"/>
    </row>
    <row r="293" spans="2:18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2"/>
    </row>
    <row r="294" spans="2:18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2"/>
    </row>
    <row r="295" spans="2:18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2"/>
    </row>
    <row r="296" spans="2:18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2"/>
    </row>
    <row r="297" spans="2:18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2"/>
    </row>
    <row r="298" spans="2:18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2"/>
    </row>
    <row r="299" spans="2:18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2"/>
    </row>
    <row r="300" spans="2:18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2"/>
    </row>
    <row r="301" spans="2:18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2"/>
    </row>
    <row r="302" spans="2:18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2"/>
    </row>
    <row r="303" spans="2:18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2"/>
    </row>
    <row r="304" spans="2:18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2"/>
    </row>
    <row r="305" spans="2:18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2"/>
    </row>
    <row r="306" spans="2:18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2"/>
    </row>
    <row r="307" spans="2:18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2"/>
    </row>
    <row r="308" spans="2:18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2"/>
    </row>
    <row r="309" spans="2:18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2"/>
    </row>
    <row r="310" spans="2:18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2"/>
    </row>
    <row r="311" spans="2:18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2"/>
    </row>
    <row r="312" spans="2:18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2"/>
    </row>
    <row r="313" spans="2:18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2"/>
    </row>
    <row r="314" spans="2:18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2"/>
    </row>
    <row r="315" spans="2:18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2"/>
    </row>
    <row r="316" spans="2:18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2"/>
    </row>
    <row r="317" spans="2:18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2"/>
    </row>
    <row r="318" spans="2:18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2"/>
    </row>
    <row r="319" spans="2:18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2"/>
    </row>
    <row r="320" spans="2:18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2"/>
    </row>
    <row r="321" spans="2:18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2"/>
    </row>
    <row r="322" spans="2:18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2"/>
    </row>
    <row r="323" spans="2:18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2"/>
    </row>
    <row r="324" spans="2:18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2"/>
    </row>
    <row r="325" spans="2:18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2"/>
    </row>
    <row r="326" spans="2:18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2"/>
    </row>
    <row r="327" spans="2:18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2"/>
    </row>
    <row r="328" spans="2:18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2"/>
    </row>
    <row r="329" spans="2:18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2"/>
    </row>
    <row r="330" spans="2:18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2"/>
    </row>
    <row r="331" spans="2:18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2"/>
    </row>
    <row r="332" spans="2:18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2"/>
    </row>
    <row r="333" spans="2:18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2"/>
    </row>
    <row r="334" spans="2:18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2"/>
    </row>
    <row r="335" spans="2:18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2"/>
    </row>
    <row r="336" spans="2:18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2"/>
    </row>
    <row r="337" spans="2:18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2"/>
    </row>
    <row r="338" spans="2:18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2"/>
    </row>
    <row r="339" spans="2:18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2"/>
    </row>
    <row r="340" spans="2:18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2"/>
    </row>
    <row r="341" spans="2:18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2"/>
    </row>
    <row r="342" spans="2:18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2"/>
    </row>
    <row r="343" spans="2:18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2"/>
    </row>
    <row r="344" spans="2:18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2"/>
    </row>
    <row r="345" spans="2:18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2"/>
    </row>
    <row r="346" spans="2:18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2"/>
    </row>
    <row r="347" spans="2:18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2"/>
    </row>
    <row r="348" spans="2:18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2"/>
    </row>
    <row r="349" spans="2:18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2"/>
    </row>
    <row r="350" spans="2:18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2"/>
    </row>
    <row r="351" spans="2:18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2"/>
    </row>
    <row r="352" spans="2:18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2"/>
    </row>
    <row r="353" spans="2:18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2"/>
    </row>
    <row r="354" spans="2:18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2"/>
    </row>
    <row r="355" spans="2:18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2"/>
    </row>
    <row r="356" spans="2:18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2"/>
    </row>
    <row r="357" spans="2:18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2"/>
    </row>
    <row r="358" spans="2:18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2"/>
    </row>
    <row r="359" spans="2:18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2"/>
    </row>
    <row r="360" spans="2:18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2"/>
    </row>
    <row r="361" spans="2:18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2"/>
    </row>
    <row r="362" spans="2:18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2"/>
    </row>
    <row r="363" spans="2:18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2"/>
    </row>
    <row r="364" spans="2:18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2"/>
    </row>
    <row r="365" spans="2:18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2"/>
    </row>
    <row r="366" spans="2:18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2"/>
    </row>
    <row r="367" spans="2:18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2"/>
    </row>
    <row r="368" spans="2:18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2"/>
    </row>
    <row r="369" spans="2:18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2"/>
    </row>
    <row r="370" spans="2:18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2"/>
    </row>
    <row r="371" spans="2:18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2"/>
    </row>
    <row r="372" spans="2:18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2"/>
    </row>
    <row r="373" spans="2:18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2"/>
    </row>
    <row r="374" spans="2:18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2"/>
    </row>
    <row r="375" spans="2:18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2"/>
    </row>
    <row r="376" spans="2:18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2"/>
    </row>
    <row r="377" spans="2:18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2"/>
    </row>
    <row r="378" spans="2:18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2"/>
    </row>
    <row r="379" spans="2:18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2"/>
    </row>
    <row r="380" spans="2:18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2"/>
    </row>
    <row r="381" spans="2:18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2"/>
    </row>
    <row r="382" spans="2:18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2"/>
    </row>
    <row r="383" spans="2:18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2"/>
    </row>
    <row r="384" spans="2:18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2"/>
    </row>
    <row r="385" spans="2:18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2"/>
    </row>
    <row r="386" spans="2:18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2"/>
    </row>
    <row r="387" spans="2:18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2"/>
    </row>
    <row r="388" spans="2:18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2"/>
    </row>
    <row r="389" spans="2:18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2"/>
    </row>
    <row r="390" spans="2:18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2"/>
    </row>
    <row r="391" spans="2:18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2"/>
    </row>
    <row r="392" spans="2:18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2"/>
    </row>
    <row r="393" spans="2:18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2"/>
    </row>
    <row r="394" spans="2:18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2"/>
    </row>
    <row r="395" spans="2:18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2"/>
    </row>
    <row r="396" spans="2:18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2"/>
    </row>
    <row r="397" spans="2:18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2"/>
    </row>
    <row r="398" spans="2:18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2"/>
    </row>
    <row r="399" spans="2:18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2"/>
    </row>
    <row r="400" spans="2:18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2"/>
    </row>
    <row r="401" spans="2:18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2"/>
    </row>
    <row r="402" spans="2:18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2"/>
    </row>
    <row r="403" spans="2:18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2"/>
    </row>
    <row r="404" spans="2:18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2"/>
    </row>
    <row r="405" spans="2:18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2"/>
    </row>
    <row r="406" spans="2:18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2"/>
    </row>
    <row r="407" spans="2:18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2"/>
    </row>
    <row r="408" spans="2:18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2"/>
    </row>
    <row r="409" spans="2:18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2"/>
    </row>
    <row r="410" spans="2:18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2"/>
    </row>
    <row r="411" spans="2:18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2"/>
    </row>
    <row r="412" spans="2:18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2"/>
    </row>
    <row r="413" spans="2:18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2"/>
    </row>
    <row r="414" spans="2:18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2"/>
    </row>
    <row r="415" spans="2:18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2"/>
    </row>
    <row r="416" spans="2:18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2"/>
    </row>
    <row r="417" spans="2:18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2"/>
    </row>
    <row r="418" spans="2:18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2"/>
    </row>
    <row r="419" spans="2:18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2"/>
    </row>
    <row r="420" spans="2:18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2"/>
    </row>
    <row r="421" spans="2:18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2"/>
    </row>
    <row r="422" spans="2:18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2"/>
    </row>
    <row r="423" spans="2:18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2"/>
    </row>
    <row r="424" spans="2:18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2"/>
    </row>
    <row r="425" spans="2:18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2"/>
    </row>
    <row r="426" spans="2:18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2"/>
    </row>
    <row r="427" spans="2:18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2"/>
    </row>
    <row r="428" spans="2:18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2"/>
    </row>
    <row r="429" spans="2:18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2"/>
    </row>
    <row r="430" spans="2:18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2"/>
    </row>
    <row r="431" spans="2:18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2"/>
    </row>
    <row r="432" spans="2:18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2"/>
    </row>
    <row r="433" spans="2:18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2"/>
    </row>
    <row r="434" spans="2:18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2"/>
    </row>
    <row r="435" spans="2:18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2"/>
    </row>
    <row r="436" spans="2:18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2"/>
    </row>
    <row r="437" spans="2:18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2"/>
    </row>
    <row r="438" spans="2:18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2"/>
    </row>
    <row r="439" spans="2:18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2"/>
    </row>
    <row r="440" spans="2:18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2"/>
    </row>
    <row r="441" spans="2:18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2"/>
    </row>
    <row r="442" spans="2:18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2"/>
    </row>
    <row r="443" spans="2:18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2"/>
    </row>
    <row r="444" spans="2:18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2"/>
    </row>
    <row r="445" spans="2:18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2"/>
    </row>
    <row r="446" spans="2:18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2"/>
    </row>
    <row r="447" spans="2:18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2"/>
    </row>
    <row r="448" spans="2:18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2"/>
    </row>
    <row r="449" spans="2:18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2"/>
    </row>
    <row r="450" spans="2:18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2"/>
    </row>
    <row r="451" spans="2:18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2"/>
    </row>
    <row r="452" spans="2:18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2"/>
    </row>
    <row r="453" spans="2:18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2"/>
    </row>
    <row r="454" spans="2:18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2"/>
    </row>
    <row r="455" spans="2:18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2"/>
    </row>
    <row r="456" spans="2:18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2"/>
    </row>
    <row r="457" spans="2:18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2"/>
    </row>
    <row r="458" spans="2:18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2"/>
    </row>
    <row r="459" spans="2:18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2"/>
    </row>
    <row r="460" spans="2:18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2"/>
    </row>
    <row r="461" spans="2:18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2"/>
    </row>
    <row r="462" spans="2:18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2"/>
    </row>
    <row r="463" spans="2:18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2"/>
    </row>
    <row r="464" spans="2:18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2"/>
    </row>
    <row r="465" spans="2:18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2"/>
    </row>
    <row r="466" spans="2:18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2"/>
    </row>
    <row r="467" spans="2:18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2"/>
    </row>
    <row r="468" spans="2:18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2"/>
    </row>
    <row r="469" spans="2:18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2"/>
    </row>
    <row r="470" spans="2:18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2"/>
    </row>
    <row r="471" spans="2:18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2"/>
    </row>
    <row r="472" spans="2:18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2"/>
    </row>
    <row r="473" spans="2:18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2"/>
    </row>
    <row r="474" spans="2:18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2"/>
    </row>
    <row r="475" spans="2:18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2"/>
    </row>
    <row r="476" spans="2:18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2"/>
    </row>
    <row r="477" spans="2:18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2"/>
    </row>
    <row r="478" spans="2:18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2"/>
    </row>
    <row r="479" spans="2:18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2"/>
    </row>
    <row r="480" spans="2:18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2"/>
    </row>
    <row r="481" spans="2:18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2"/>
    </row>
    <row r="482" spans="2:18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2"/>
    </row>
    <row r="483" spans="2:18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2"/>
    </row>
    <row r="484" spans="2:18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2"/>
    </row>
    <row r="485" spans="2:18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2"/>
    </row>
    <row r="486" spans="2:18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2"/>
    </row>
    <row r="487" spans="2:18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2"/>
    </row>
    <row r="488" spans="2:18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2"/>
    </row>
    <row r="489" spans="2:18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2"/>
    </row>
    <row r="490" spans="2:18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2"/>
    </row>
    <row r="491" spans="2:18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2"/>
    </row>
    <row r="492" spans="2:18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2"/>
    </row>
    <row r="493" spans="2:18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2"/>
    </row>
    <row r="494" spans="2:18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2"/>
    </row>
    <row r="495" spans="2:18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2"/>
    </row>
    <row r="496" spans="2:18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2"/>
    </row>
    <row r="497" spans="2:18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2"/>
    </row>
    <row r="498" spans="2:18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2"/>
    </row>
    <row r="499" spans="2:18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2"/>
    </row>
    <row r="500" spans="2:18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2"/>
    </row>
    <row r="501" spans="2:18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2"/>
    </row>
    <row r="502" spans="2:18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2"/>
    </row>
    <row r="503" spans="2:18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2"/>
    </row>
    <row r="504" spans="2:18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2"/>
    </row>
    <row r="505" spans="2:18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2"/>
    </row>
    <row r="506" spans="2:18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2"/>
    </row>
    <row r="507" spans="2:18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2"/>
    </row>
    <row r="508" spans="2:18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2"/>
    </row>
    <row r="509" spans="2:18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2"/>
    </row>
    <row r="510" spans="2:18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2"/>
    </row>
    <row r="511" spans="2:18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2"/>
    </row>
    <row r="512" spans="2:18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2"/>
    </row>
    <row r="513" spans="2:18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2"/>
    </row>
    <row r="514" spans="2:18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2"/>
    </row>
    <row r="515" spans="2:18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2"/>
    </row>
    <row r="516" spans="2:18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2"/>
    </row>
    <row r="517" spans="2:18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2"/>
    </row>
    <row r="518" spans="2:18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2"/>
    </row>
    <row r="519" spans="2:18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2"/>
    </row>
    <row r="520" spans="2:18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2"/>
    </row>
    <row r="521" spans="2:18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2"/>
    </row>
    <row r="522" spans="2:18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2"/>
    </row>
    <row r="523" spans="2:18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2"/>
    </row>
    <row r="524" spans="2:18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2"/>
    </row>
    <row r="525" spans="2:18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2"/>
    </row>
    <row r="526" spans="2:18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2"/>
    </row>
    <row r="527" spans="2:18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2"/>
    </row>
    <row r="528" spans="2:18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2"/>
    </row>
    <row r="529" spans="2:18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2"/>
    </row>
    <row r="530" spans="2:18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2"/>
    </row>
    <row r="531" spans="2:18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2"/>
    </row>
    <row r="532" spans="2:18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2"/>
    </row>
    <row r="533" spans="2:18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2"/>
    </row>
    <row r="534" spans="2:18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2"/>
    </row>
    <row r="535" spans="2:18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2"/>
    </row>
    <row r="536" spans="2:18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2"/>
    </row>
    <row r="537" spans="2:18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2"/>
    </row>
    <row r="538" spans="2:18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2"/>
    </row>
    <row r="539" spans="2:18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2"/>
    </row>
    <row r="540" spans="2:18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2"/>
    </row>
    <row r="541" spans="2:18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2"/>
    </row>
    <row r="542" spans="2:18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2"/>
    </row>
    <row r="543" spans="2:18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2"/>
    </row>
    <row r="544" spans="2:18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2"/>
    </row>
    <row r="545" spans="2:18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2"/>
    </row>
    <row r="546" spans="2:18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2"/>
    </row>
    <row r="547" spans="2:18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2"/>
    </row>
    <row r="548" spans="2:18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2"/>
    </row>
    <row r="549" spans="2:18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2"/>
    </row>
    <row r="550" spans="2:18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2"/>
    </row>
    <row r="551" spans="2:18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2"/>
    </row>
    <row r="552" spans="2:18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2"/>
    </row>
    <row r="553" spans="2:18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2"/>
    </row>
    <row r="554" spans="2:18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2"/>
    </row>
    <row r="555" spans="2:18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2"/>
    </row>
    <row r="556" spans="2:18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2"/>
    </row>
    <row r="557" spans="2:18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2"/>
    </row>
    <row r="558" spans="2:18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2"/>
    </row>
    <row r="559" spans="2:18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2"/>
    </row>
    <row r="560" spans="2:18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2"/>
    </row>
    <row r="561" spans="2:18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2"/>
    </row>
    <row r="562" spans="2:18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2"/>
    </row>
    <row r="563" spans="2:18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2"/>
    </row>
    <row r="564" spans="2:18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2"/>
    </row>
    <row r="565" spans="2:18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2"/>
    </row>
    <row r="566" spans="2:18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2"/>
    </row>
    <row r="567" spans="2:18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2"/>
    </row>
    <row r="568" spans="2:18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2"/>
    </row>
    <row r="569" spans="2:18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2"/>
    </row>
    <row r="570" spans="2:18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2"/>
    </row>
    <row r="571" spans="2:18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2"/>
    </row>
    <row r="572" spans="2:18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2"/>
    </row>
    <row r="573" spans="2:18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2"/>
    </row>
    <row r="574" spans="2:18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2"/>
    </row>
    <row r="575" spans="2:18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2"/>
    </row>
    <row r="576" spans="2:18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2"/>
    </row>
    <row r="577" spans="2:18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2"/>
    </row>
    <row r="578" spans="2:18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2"/>
    </row>
    <row r="579" spans="2:18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2"/>
    </row>
    <row r="580" spans="2:18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2"/>
    </row>
    <row r="581" spans="2:18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2"/>
    </row>
    <row r="582" spans="2:18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2"/>
    </row>
    <row r="583" spans="2:18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2"/>
    </row>
    <row r="584" spans="2:18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2"/>
    </row>
    <row r="585" spans="2:18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2"/>
    </row>
    <row r="586" spans="2:18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2"/>
    </row>
    <row r="587" spans="2:18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2"/>
    </row>
    <row r="588" spans="2:18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2"/>
    </row>
    <row r="589" spans="2:18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2"/>
    </row>
    <row r="590" spans="2:18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2"/>
    </row>
    <row r="591" spans="2:18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2"/>
    </row>
    <row r="592" spans="2:18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2"/>
    </row>
    <row r="593" spans="2:18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2"/>
    </row>
    <row r="594" spans="2:18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2"/>
    </row>
    <row r="595" spans="2:18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2"/>
    </row>
    <row r="596" spans="2:18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2"/>
    </row>
    <row r="597" spans="2:18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2"/>
    </row>
    <row r="598" spans="2:18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2"/>
    </row>
    <row r="599" spans="2:18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2"/>
    </row>
    <row r="600" spans="2:18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2"/>
    </row>
    <row r="601" spans="2:18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2"/>
    </row>
    <row r="602" spans="2:18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2"/>
    </row>
    <row r="603" spans="2:18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2"/>
    </row>
    <row r="604" spans="2:18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2"/>
    </row>
    <row r="605" spans="2:18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2"/>
    </row>
    <row r="606" spans="2:18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2"/>
    </row>
    <row r="607" spans="2:18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2"/>
    </row>
    <row r="608" spans="2:18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2"/>
    </row>
    <row r="609" spans="2:18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2"/>
    </row>
    <row r="610" spans="2:18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2"/>
    </row>
    <row r="611" spans="2:18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2"/>
    </row>
    <row r="612" spans="2:18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2"/>
    </row>
    <row r="613" spans="2:18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2"/>
    </row>
    <row r="614" spans="2:18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2"/>
    </row>
    <row r="615" spans="2:18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2"/>
    </row>
    <row r="616" spans="2:18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2"/>
    </row>
    <row r="617" spans="2:18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2"/>
    </row>
    <row r="618" spans="2:18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2"/>
    </row>
    <row r="619" spans="2:18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2"/>
    </row>
    <row r="620" spans="2:18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2"/>
    </row>
    <row r="621" spans="2:18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2"/>
    </row>
    <row r="622" spans="2:18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2"/>
    </row>
    <row r="623" spans="2:18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2"/>
    </row>
    <row r="624" spans="2:18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2"/>
    </row>
    <row r="625" spans="2:18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2"/>
    </row>
    <row r="626" spans="2:18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2"/>
    </row>
    <row r="627" spans="2:18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2"/>
    </row>
    <row r="628" spans="2:18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2"/>
    </row>
    <row r="629" spans="2:18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2"/>
    </row>
    <row r="630" spans="2:18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2"/>
    </row>
    <row r="631" spans="2:18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2"/>
    </row>
    <row r="632" spans="2:18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2"/>
    </row>
    <row r="633" spans="2:18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2"/>
    </row>
    <row r="634" spans="2:18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2"/>
    </row>
    <row r="635" spans="2:18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2"/>
    </row>
    <row r="636" spans="2:18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2"/>
    </row>
    <row r="637" spans="2:18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2"/>
    </row>
    <row r="638" spans="2:18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2"/>
    </row>
    <row r="639" spans="2:18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2"/>
    </row>
    <row r="640" spans="2:18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2"/>
    </row>
    <row r="641" spans="2:18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2"/>
    </row>
    <row r="642" spans="2:18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2"/>
    </row>
    <row r="643" spans="2:18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2"/>
    </row>
    <row r="644" spans="2:18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2"/>
    </row>
    <row r="645" spans="2:18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2"/>
    </row>
    <row r="646" spans="2:18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2"/>
    </row>
    <row r="647" spans="2:18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2"/>
    </row>
    <row r="648" spans="2:18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2"/>
    </row>
    <row r="649" spans="2:18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2"/>
    </row>
    <row r="650" spans="2:18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2"/>
    </row>
    <row r="651" spans="2:18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2"/>
    </row>
    <row r="652" spans="2:18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2"/>
    </row>
    <row r="653" spans="2:18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2"/>
    </row>
    <row r="654" spans="2:18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2"/>
    </row>
    <row r="655" spans="2:18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2"/>
    </row>
    <row r="656" spans="2:18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2"/>
    </row>
    <row r="657" spans="2:18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2"/>
    </row>
    <row r="658" spans="2:18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2"/>
    </row>
    <row r="659" spans="2:18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2"/>
    </row>
    <row r="660" spans="2:18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2"/>
    </row>
    <row r="661" spans="2:18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2"/>
    </row>
    <row r="662" spans="2:18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2"/>
    </row>
    <row r="663" spans="2:18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2"/>
    </row>
    <row r="664" spans="2:18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2"/>
    </row>
    <row r="665" spans="2:18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2"/>
    </row>
    <row r="666" spans="2:18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2"/>
    </row>
    <row r="667" spans="2:18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2"/>
    </row>
    <row r="668" spans="2:18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2"/>
    </row>
    <row r="669" spans="2:18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2"/>
    </row>
    <row r="670" spans="2:18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2"/>
    </row>
    <row r="671" spans="2:18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2"/>
    </row>
    <row r="672" spans="2:18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2"/>
    </row>
    <row r="673" spans="2:18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2"/>
    </row>
    <row r="674" spans="2:18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2"/>
    </row>
    <row r="675" spans="2:18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2"/>
    </row>
    <row r="676" spans="2:18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2"/>
    </row>
    <row r="677" spans="2:18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2"/>
    </row>
    <row r="678" spans="2:18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2"/>
    </row>
    <row r="679" spans="2:18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2"/>
    </row>
    <row r="680" spans="2:18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2"/>
    </row>
    <row r="681" spans="2:18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2"/>
    </row>
    <row r="682" spans="2:18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2"/>
    </row>
    <row r="683" spans="2:18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2"/>
    </row>
    <row r="684" spans="2:18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2"/>
    </row>
    <row r="685" spans="2:18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2"/>
    </row>
    <row r="686" spans="2:18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2"/>
    </row>
    <row r="687" spans="2:18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2"/>
    </row>
    <row r="688" spans="2:18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2"/>
    </row>
    <row r="689" spans="2:18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2"/>
    </row>
    <row r="690" spans="2:18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2"/>
    </row>
    <row r="691" spans="2:18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2"/>
    </row>
    <row r="692" spans="2:18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2"/>
    </row>
    <row r="693" spans="2:18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2"/>
    </row>
    <row r="694" spans="2:18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2"/>
    </row>
    <row r="695" spans="2:18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2"/>
    </row>
    <row r="696" spans="2:18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2"/>
    </row>
    <row r="697" spans="2:18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2"/>
    </row>
    <row r="698" spans="2:18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2"/>
    </row>
    <row r="699" spans="2:18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2"/>
    </row>
    <row r="700" spans="2:18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2"/>
    </row>
    <row r="701" spans="2:18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2"/>
    </row>
    <row r="702" spans="2:18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2"/>
    </row>
    <row r="703" spans="2:18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2"/>
    </row>
    <row r="704" spans="2:18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2"/>
    </row>
    <row r="705" spans="2:18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2"/>
    </row>
    <row r="706" spans="2:18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2"/>
    </row>
    <row r="707" spans="2:18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2"/>
    </row>
    <row r="708" spans="2:18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2"/>
    </row>
    <row r="709" spans="2:18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2"/>
    </row>
    <row r="710" spans="2:18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2"/>
    </row>
    <row r="711" spans="2:18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2"/>
    </row>
    <row r="712" spans="2:18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2"/>
    </row>
    <row r="713" spans="2:18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2"/>
    </row>
    <row r="714" spans="2:18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2"/>
    </row>
    <row r="715" spans="2:18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2"/>
    </row>
    <row r="716" spans="2:18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2"/>
    </row>
    <row r="717" spans="2:18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2"/>
    </row>
    <row r="718" spans="2:18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2"/>
    </row>
    <row r="719" spans="2:18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2"/>
    </row>
    <row r="720" spans="2:18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2"/>
    </row>
    <row r="721" spans="2:18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2"/>
    </row>
    <row r="722" spans="2:18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2"/>
    </row>
    <row r="723" spans="2:18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2"/>
    </row>
    <row r="724" spans="2:18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2"/>
    </row>
    <row r="725" spans="2:18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2"/>
    </row>
    <row r="726" spans="2:18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2"/>
    </row>
    <row r="727" spans="2:18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2"/>
    </row>
    <row r="728" spans="2:18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2"/>
    </row>
    <row r="729" spans="2:18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2"/>
    </row>
    <row r="730" spans="2:18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2"/>
    </row>
    <row r="731" spans="2:18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2"/>
    </row>
    <row r="732" spans="2:18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2"/>
    </row>
    <row r="733" spans="2:18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2"/>
    </row>
    <row r="734" spans="2:18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2"/>
    </row>
    <row r="735" spans="2:18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2"/>
    </row>
    <row r="736" spans="2:18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2"/>
    </row>
    <row r="737" spans="2:18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2"/>
    </row>
    <row r="738" spans="2:18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2"/>
    </row>
    <row r="739" spans="2:18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2"/>
    </row>
    <row r="740" spans="2:18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2"/>
    </row>
    <row r="741" spans="2:18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2"/>
    </row>
    <row r="742" spans="2:18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2"/>
    </row>
    <row r="743" spans="2:18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2"/>
    </row>
    <row r="744" spans="2:18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2"/>
    </row>
    <row r="745" spans="2:18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2"/>
    </row>
    <row r="746" spans="2:18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2"/>
    </row>
    <row r="747" spans="2:18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2"/>
    </row>
    <row r="748" spans="2:18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2"/>
    </row>
    <row r="749" spans="2:18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2"/>
    </row>
    <row r="750" spans="2:18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2"/>
    </row>
    <row r="751" spans="2:18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2"/>
    </row>
    <row r="752" spans="2:18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2"/>
    </row>
    <row r="753" spans="2:18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2"/>
    </row>
    <row r="754" spans="2:18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2"/>
    </row>
    <row r="755" spans="2:18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2"/>
    </row>
    <row r="756" spans="2:18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2"/>
    </row>
    <row r="757" spans="2:18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2"/>
    </row>
    <row r="758" spans="2:18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2"/>
    </row>
    <row r="759" spans="2:18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2"/>
    </row>
    <row r="760" spans="2:18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2"/>
    </row>
    <row r="761" spans="2:18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2"/>
    </row>
    <row r="762" spans="2:18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2"/>
    </row>
    <row r="763" spans="2:18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2"/>
    </row>
    <row r="764" spans="2:18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2"/>
    </row>
    <row r="765" spans="2:18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2"/>
    </row>
    <row r="766" spans="2:18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2"/>
    </row>
    <row r="767" spans="2:18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2"/>
    </row>
    <row r="768" spans="2:18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2"/>
    </row>
    <row r="769" spans="2:18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2"/>
    </row>
    <row r="770" spans="2:18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2"/>
    </row>
    <row r="771" spans="2:18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2"/>
    </row>
    <row r="772" spans="2:18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2"/>
    </row>
    <row r="773" spans="2:18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2"/>
    </row>
    <row r="774" spans="2:18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2"/>
    </row>
    <row r="775" spans="2:18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2"/>
    </row>
    <row r="776" spans="2:18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2"/>
    </row>
    <row r="777" spans="2:18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2"/>
    </row>
    <row r="778" spans="2:18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2"/>
    </row>
    <row r="779" spans="2:18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2"/>
    </row>
    <row r="780" spans="2:18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2"/>
    </row>
    <row r="781" spans="2:18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2"/>
    </row>
    <row r="782" spans="2:18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2"/>
    </row>
    <row r="783" spans="2:18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2"/>
    </row>
    <row r="784" spans="2:18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2"/>
    </row>
    <row r="785" spans="2:18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2"/>
    </row>
    <row r="786" spans="2:18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2"/>
    </row>
    <row r="787" spans="2:18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2"/>
    </row>
    <row r="788" spans="2:18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2"/>
    </row>
    <row r="789" spans="2:18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2"/>
    </row>
    <row r="790" spans="2:18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2"/>
    </row>
    <row r="791" spans="2:18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2"/>
    </row>
    <row r="792" spans="2:18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2"/>
    </row>
    <row r="793" spans="2:18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2"/>
    </row>
    <row r="794" spans="2:18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2"/>
    </row>
    <row r="795" spans="2:18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2"/>
    </row>
    <row r="796" spans="2:18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2"/>
    </row>
    <row r="797" spans="2:18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2"/>
    </row>
    <row r="798" spans="2:18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2"/>
    </row>
    <row r="799" spans="2:18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2"/>
    </row>
    <row r="800" spans="2:18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2"/>
    </row>
    <row r="801" spans="2:18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2"/>
    </row>
    <row r="802" spans="2:18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2"/>
    </row>
    <row r="803" spans="2:18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2"/>
    </row>
    <row r="804" spans="2:18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2"/>
    </row>
    <row r="805" spans="2:18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2"/>
    </row>
    <row r="806" spans="2:18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2"/>
    </row>
    <row r="807" spans="2:18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2"/>
    </row>
    <row r="808" spans="2:18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2"/>
    </row>
    <row r="809" spans="2:18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2"/>
    </row>
    <row r="810" spans="2:18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2"/>
    </row>
    <row r="811" spans="2:18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2"/>
    </row>
    <row r="812" spans="2:18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2"/>
    </row>
    <row r="813" spans="2:18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2"/>
    </row>
    <row r="814" spans="2:18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2"/>
    </row>
    <row r="815" spans="2:18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2"/>
    </row>
    <row r="816" spans="2:18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2"/>
    </row>
    <row r="817" spans="2:18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2"/>
    </row>
    <row r="818" spans="2:18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2"/>
    </row>
    <row r="819" spans="2:18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2"/>
    </row>
    <row r="820" spans="2:18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2"/>
    </row>
    <row r="821" spans="2:18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2"/>
    </row>
    <row r="822" spans="2:18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2"/>
    </row>
    <row r="823" spans="2:18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2"/>
    </row>
    <row r="824" spans="2:18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2"/>
    </row>
    <row r="825" spans="2:18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2"/>
    </row>
    <row r="826" spans="2:18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2"/>
    </row>
    <row r="827" spans="2:18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2"/>
    </row>
    <row r="828" spans="2:18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2"/>
    </row>
    <row r="829" spans="2:18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2"/>
    </row>
    <row r="830" spans="2:18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2"/>
    </row>
    <row r="831" spans="2:18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2"/>
    </row>
    <row r="832" spans="2:18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2"/>
    </row>
    <row r="833" spans="2:18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2"/>
    </row>
    <row r="834" spans="2:18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2"/>
    </row>
    <row r="835" spans="2:18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2"/>
    </row>
    <row r="836" spans="2:18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2"/>
    </row>
    <row r="837" spans="2:18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2"/>
    </row>
    <row r="838" spans="2:18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2"/>
    </row>
    <row r="839" spans="2:18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2"/>
    </row>
    <row r="840" spans="2:18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2"/>
    </row>
    <row r="841" spans="2:18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2"/>
    </row>
    <row r="842" spans="2:18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2"/>
    </row>
    <row r="843" spans="2:18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2"/>
    </row>
    <row r="844" spans="2:18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2"/>
    </row>
    <row r="845" spans="2:18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2"/>
    </row>
    <row r="846" spans="2:18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2"/>
    </row>
    <row r="847" spans="2:18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2"/>
    </row>
    <row r="848" spans="2:18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2"/>
    </row>
    <row r="849" spans="2:18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2"/>
    </row>
    <row r="850" spans="2:18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2"/>
    </row>
    <row r="851" spans="2:18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2"/>
    </row>
    <row r="852" spans="2:18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2"/>
    </row>
    <row r="853" spans="2:18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2"/>
    </row>
    <row r="854" spans="2:18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2"/>
    </row>
    <row r="855" spans="2:18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2"/>
    </row>
    <row r="856" spans="2:18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2"/>
    </row>
    <row r="857" spans="2:18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2"/>
    </row>
    <row r="858" spans="2:18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2"/>
    </row>
    <row r="859" spans="2:18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2"/>
    </row>
    <row r="860" spans="2:18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2"/>
    </row>
    <row r="861" spans="2:18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2"/>
    </row>
    <row r="862" spans="2:18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2"/>
    </row>
    <row r="863" spans="2:18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2"/>
    </row>
    <row r="864" spans="2:18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2"/>
    </row>
    <row r="865" spans="2:18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2"/>
    </row>
    <row r="866" spans="2:18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2"/>
    </row>
    <row r="867" spans="2:18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2"/>
    </row>
    <row r="868" spans="2:18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2"/>
    </row>
    <row r="869" spans="2:18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2"/>
    </row>
    <row r="870" spans="2:18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2"/>
    </row>
    <row r="871" spans="2:18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2"/>
    </row>
    <row r="872" spans="2:18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2"/>
    </row>
    <row r="873" spans="2:18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2"/>
    </row>
    <row r="874" spans="2:18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2"/>
    </row>
    <row r="875" spans="2:18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2"/>
    </row>
    <row r="876" spans="2:18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2"/>
    </row>
    <row r="877" spans="2:18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2"/>
    </row>
    <row r="878" spans="2:18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2"/>
    </row>
    <row r="879" spans="2:18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2"/>
    </row>
    <row r="880" spans="2:18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2"/>
    </row>
    <row r="881" spans="2:18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2"/>
    </row>
    <row r="882" spans="2:18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2"/>
    </row>
    <row r="883" spans="2:18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2"/>
    </row>
    <row r="884" spans="2:18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2"/>
    </row>
    <row r="885" spans="2:18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2"/>
    </row>
    <row r="886" spans="2:18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2"/>
    </row>
    <row r="887" spans="2:18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2"/>
    </row>
    <row r="888" spans="2:18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2"/>
    </row>
    <row r="889" spans="2:18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2"/>
    </row>
    <row r="890" spans="2:18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2"/>
    </row>
    <row r="891" spans="2:18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2"/>
    </row>
    <row r="892" spans="2:18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2"/>
    </row>
    <row r="893" spans="2:18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2"/>
    </row>
    <row r="894" spans="2:18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2"/>
    </row>
    <row r="895" spans="2:18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2"/>
    </row>
    <row r="896" spans="2:18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2"/>
    </row>
    <row r="897" spans="2:18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2"/>
    </row>
    <row r="898" spans="2:18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2"/>
    </row>
    <row r="899" spans="2:18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2"/>
    </row>
    <row r="900" spans="2:18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2"/>
    </row>
    <row r="901" spans="2:18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2"/>
    </row>
    <row r="902" spans="2:18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2"/>
    </row>
    <row r="903" spans="2:18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2"/>
    </row>
    <row r="904" spans="2:18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2"/>
    </row>
    <row r="905" spans="2:18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2"/>
    </row>
    <row r="906" spans="2:18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2"/>
    </row>
    <row r="907" spans="2:18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2"/>
    </row>
    <row r="908" spans="2:18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2"/>
    </row>
    <row r="909" spans="2:18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2"/>
    </row>
    <row r="910" spans="2:18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2"/>
    </row>
    <row r="911" spans="2:18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2"/>
    </row>
    <row r="912" spans="2:18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2"/>
    </row>
    <row r="913" spans="2:18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2"/>
    </row>
    <row r="914" spans="2:18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2"/>
    </row>
    <row r="915" spans="2:18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2"/>
    </row>
    <row r="916" spans="2:18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2"/>
    </row>
    <row r="917" spans="2:18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2"/>
    </row>
    <row r="918" spans="2:18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2"/>
    </row>
    <row r="919" spans="2:18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2"/>
    </row>
    <row r="920" spans="2:18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2"/>
    </row>
    <row r="921" spans="2:18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2"/>
    </row>
    <row r="922" spans="2:18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2"/>
    </row>
    <row r="923" spans="2:18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2"/>
    </row>
    <row r="924" spans="2:18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2"/>
    </row>
    <row r="925" spans="2:18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2"/>
    </row>
    <row r="926" spans="2:18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2"/>
    </row>
    <row r="927" spans="2:18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2"/>
    </row>
    <row r="928" spans="2:18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2"/>
    </row>
    <row r="929" spans="2:18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2"/>
    </row>
    <row r="930" spans="2:18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2"/>
    </row>
    <row r="931" spans="2:18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2"/>
    </row>
    <row r="932" spans="2:18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2"/>
    </row>
    <row r="933" spans="2:18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2"/>
    </row>
    <row r="934" spans="2:18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2"/>
    </row>
    <row r="935" spans="2:18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2"/>
    </row>
    <row r="936" spans="2:18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2"/>
    </row>
    <row r="937" spans="2:18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2"/>
    </row>
    <row r="938" spans="2:18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2"/>
    </row>
    <row r="939" spans="2:18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2"/>
    </row>
    <row r="940" spans="2:18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2"/>
    </row>
    <row r="941" spans="2:18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2"/>
    </row>
    <row r="942" spans="2:18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2"/>
    </row>
    <row r="943" spans="2:18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2"/>
    </row>
    <row r="944" spans="2:18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2"/>
    </row>
    <row r="945" spans="2:18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2"/>
    </row>
    <row r="946" spans="2:18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2"/>
    </row>
    <row r="947" spans="2:18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2"/>
    </row>
    <row r="948" spans="2:18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2"/>
    </row>
    <row r="949" spans="2:18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2"/>
    </row>
    <row r="950" spans="2:18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2"/>
    </row>
    <row r="951" spans="2:18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2"/>
    </row>
    <row r="952" spans="2:18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2"/>
    </row>
    <row r="953" spans="2:18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2"/>
    </row>
    <row r="954" spans="2:18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2"/>
    </row>
    <row r="955" spans="2:18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2"/>
    </row>
    <row r="956" spans="2:18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2"/>
    </row>
    <row r="957" spans="2:18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2"/>
    </row>
    <row r="958" spans="2:18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2"/>
    </row>
    <row r="959" spans="2:18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2"/>
    </row>
    <row r="960" spans="2:18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2"/>
    </row>
    <row r="961" spans="2:18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2"/>
    </row>
    <row r="962" spans="2:18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2"/>
    </row>
    <row r="963" spans="2:18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2"/>
    </row>
    <row r="964" spans="2:18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2"/>
    </row>
    <row r="965" spans="2:18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2"/>
    </row>
    <row r="966" spans="2:18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2"/>
    </row>
    <row r="967" spans="2:18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2"/>
    </row>
    <row r="968" spans="2:18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2"/>
    </row>
    <row r="969" spans="2:18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2"/>
    </row>
    <row r="970" spans="2:18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2"/>
    </row>
    <row r="971" spans="2:18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2"/>
    </row>
    <row r="972" spans="2:18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2"/>
    </row>
    <row r="973" spans="2:18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2"/>
    </row>
    <row r="974" spans="2:18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2"/>
    </row>
    <row r="975" spans="2:18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2"/>
    </row>
    <row r="976" spans="2:18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2"/>
    </row>
    <row r="977" spans="2:18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2"/>
    </row>
    <row r="978" spans="2:18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2"/>
    </row>
    <row r="979" spans="2:18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2"/>
    </row>
    <row r="980" spans="2:18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2"/>
    </row>
    <row r="981" spans="2:18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2"/>
    </row>
    <row r="982" spans="2:18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2"/>
    </row>
    <row r="983" spans="2:18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2"/>
    </row>
    <row r="984" spans="2:18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2"/>
    </row>
    <row r="985" spans="2:18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2"/>
    </row>
    <row r="986" spans="2:18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2"/>
    </row>
    <row r="987" spans="2:18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2"/>
    </row>
    <row r="988" spans="2:18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2"/>
    </row>
    <row r="989" spans="2:18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2"/>
    </row>
    <row r="990" spans="2:18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2"/>
    </row>
    <row r="991" spans="2:18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2"/>
    </row>
    <row r="992" spans="2:18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2"/>
    </row>
    <row r="993" spans="2:18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2"/>
    </row>
    <row r="994" spans="2:18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2"/>
    </row>
    <row r="995" spans="2:18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2"/>
    </row>
    <row r="996" spans="2:18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2"/>
    </row>
    <row r="997" spans="2:18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2"/>
    </row>
    <row r="998" spans="2:18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2"/>
    </row>
    <row r="999" spans="2:18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2"/>
    </row>
    <row r="1000" spans="2:18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2"/>
    </row>
    <row r="1001" spans="2:18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2"/>
    </row>
    <row r="1002" spans="2:18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2"/>
    </row>
    <row r="1003" spans="2:18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2"/>
    </row>
    <row r="1004" spans="2:18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2"/>
    </row>
    <row r="1005" spans="2:18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2"/>
    </row>
    <row r="1006" spans="2:18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2"/>
    </row>
    <row r="1007" spans="2:18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2"/>
    </row>
    <row r="1008" spans="2:18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2"/>
    </row>
    <row r="1009" spans="2:18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2"/>
    </row>
    <row r="1010" spans="2:18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2"/>
    </row>
    <row r="1011" spans="2:18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2"/>
    </row>
    <row r="1012" spans="2:18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2"/>
    </row>
    <row r="1013" spans="2:18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2"/>
    </row>
    <row r="1014" spans="2:18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2"/>
    </row>
    <row r="1015" spans="2:18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2"/>
    </row>
    <row r="1016" spans="2:18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2"/>
    </row>
    <row r="1017" spans="2:18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2"/>
    </row>
    <row r="1018" spans="2:18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2"/>
    </row>
    <row r="1019" spans="2:18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2"/>
    </row>
    <row r="1020" spans="2:18"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2"/>
    </row>
    <row r="1021" spans="2:18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2"/>
    </row>
    <row r="1022" spans="2:18"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2"/>
    </row>
    <row r="1023" spans="2:18"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2"/>
    </row>
    <row r="1024" spans="2:18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2"/>
    </row>
    <row r="1025" spans="2:18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2"/>
    </row>
    <row r="1026" spans="2:18"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2"/>
    </row>
    <row r="1027" spans="2:18"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2"/>
    </row>
    <row r="1028" spans="2:18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2"/>
    </row>
    <row r="1029" spans="2:18"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2"/>
    </row>
    <row r="1030" spans="2:18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2"/>
    </row>
    <row r="1031" spans="2:18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2"/>
    </row>
    <row r="1032" spans="2:18"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2"/>
    </row>
    <row r="1033" spans="2:18"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2"/>
    </row>
    <row r="1034" spans="2:18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2"/>
    </row>
    <row r="1035" spans="2:18"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2"/>
    </row>
    <row r="1036" spans="2:18"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2"/>
    </row>
    <row r="1037" spans="2:18"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2"/>
    </row>
    <row r="1038" spans="2:18"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2"/>
    </row>
    <row r="1039" spans="2:18"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2"/>
    </row>
    <row r="1040" spans="2:18"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2"/>
    </row>
    <row r="1041" spans="2:18"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2"/>
    </row>
    <row r="1042" spans="2:18"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2"/>
    </row>
    <row r="1043" spans="2:18"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2"/>
    </row>
    <row r="1044" spans="2:18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2"/>
    </row>
    <row r="1045" spans="2:18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2"/>
    </row>
    <row r="1046" spans="2:18"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2"/>
    </row>
    <row r="1047" spans="2:18"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2"/>
    </row>
    <row r="1048" spans="2:18"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2"/>
    </row>
    <row r="1049" spans="2:18"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2"/>
    </row>
    <row r="1050" spans="2:18"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2"/>
    </row>
    <row r="1051" spans="2:18"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2"/>
    </row>
    <row r="1052" spans="2:18"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2"/>
    </row>
    <row r="1053" spans="2:18"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2"/>
    </row>
    <row r="1054" spans="2:18"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2"/>
    </row>
    <row r="1055" spans="2:18"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2"/>
    </row>
    <row r="1056" spans="2:18"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2"/>
    </row>
    <row r="1057" spans="2:18"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2"/>
    </row>
    <row r="1058" spans="2:18"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2"/>
    </row>
    <row r="1059" spans="2:18"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2"/>
    </row>
    <row r="1060" spans="2:18"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2"/>
    </row>
    <row r="1061" spans="2:18"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2"/>
    </row>
    <row r="1062" spans="2:18"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2"/>
    </row>
    <row r="1063" spans="2:18"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2"/>
    </row>
    <row r="1064" spans="2:18"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2"/>
    </row>
    <row r="1065" spans="2:18"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2"/>
    </row>
    <row r="1066" spans="2:18"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2"/>
    </row>
    <row r="1067" spans="2:18"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2"/>
    </row>
    <row r="1068" spans="2:18"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2"/>
    </row>
    <row r="1069" spans="2:18"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2"/>
    </row>
    <row r="1070" spans="2:18"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2"/>
    </row>
    <row r="1071" spans="2:18"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2"/>
    </row>
    <row r="1072" spans="2:18"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2"/>
    </row>
    <row r="1073" spans="2:18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2"/>
    </row>
    <row r="1074" spans="2:18"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2"/>
    </row>
    <row r="1075" spans="2:18"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2"/>
    </row>
    <row r="1076" spans="2:18"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2"/>
    </row>
    <row r="1077" spans="2:18"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2"/>
    </row>
    <row r="1078" spans="2:18"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2"/>
    </row>
    <row r="1079" spans="2:18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2"/>
    </row>
    <row r="1080" spans="2:18"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2"/>
    </row>
    <row r="1081" spans="2:18"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2"/>
    </row>
    <row r="1082" spans="2:18"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2"/>
    </row>
    <row r="1083" spans="2:18"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2"/>
    </row>
    <row r="1084" spans="2:18"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2"/>
    </row>
    <row r="1085" spans="2:18"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2"/>
    </row>
    <row r="1086" spans="2:18"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2"/>
    </row>
    <row r="1087" spans="2:18"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2"/>
    </row>
    <row r="1088" spans="2:18"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2"/>
    </row>
    <row r="1089" spans="2:18"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2"/>
    </row>
    <row r="1090" spans="2:18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2"/>
    </row>
    <row r="1091" spans="2:18"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2"/>
    </row>
    <row r="1092" spans="2:18"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2"/>
    </row>
    <row r="1093" spans="2:18"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2"/>
    </row>
    <row r="1094" spans="2:18"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2"/>
    </row>
    <row r="1095" spans="2:18"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2"/>
    </row>
    <row r="1096" spans="2:18"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2"/>
    </row>
    <row r="1097" spans="2:18"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2"/>
    </row>
    <row r="1098" spans="2:18"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2"/>
    </row>
    <row r="1099" spans="2:18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2"/>
    </row>
    <row r="1100" spans="2:18"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2"/>
    </row>
    <row r="1101" spans="2:18"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2"/>
    </row>
    <row r="1102" spans="2:18"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2"/>
    </row>
    <row r="1103" spans="2:18"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2"/>
    </row>
    <row r="1104" spans="2:18"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2"/>
    </row>
    <row r="1105" spans="2:18"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2"/>
    </row>
    <row r="1106" spans="2:18"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2"/>
    </row>
    <row r="1107" spans="2:18"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2"/>
    </row>
    <row r="1108" spans="2:18"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2"/>
    </row>
    <row r="1109" spans="2:18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2"/>
    </row>
    <row r="1110" spans="2:18"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2"/>
    </row>
    <row r="1111" spans="2:18"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2"/>
    </row>
    <row r="1112" spans="2:18"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2"/>
    </row>
    <row r="1113" spans="2:18"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2"/>
    </row>
    <row r="1114" spans="2:18"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2"/>
    </row>
    <row r="1115" spans="2:18"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2"/>
    </row>
    <row r="1116" spans="2:18"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2"/>
    </row>
    <row r="1117" spans="2:18"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2"/>
    </row>
    <row r="1118" spans="2:18"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2"/>
    </row>
    <row r="1119" spans="2:18"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2"/>
    </row>
    <row r="1120" spans="2:18"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2"/>
    </row>
    <row r="1121" spans="2:18"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2"/>
    </row>
    <row r="1122" spans="2:18"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2"/>
    </row>
    <row r="1123" spans="2:18"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2"/>
    </row>
    <row r="1124" spans="2:18"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2"/>
    </row>
    <row r="1125" spans="2:18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2"/>
    </row>
    <row r="1126" spans="2:18"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2"/>
    </row>
    <row r="1127" spans="2:18"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2"/>
    </row>
    <row r="1128" spans="2:18"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2"/>
    </row>
    <row r="1129" spans="2:18"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2"/>
    </row>
    <row r="1130" spans="2:18"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2"/>
    </row>
    <row r="1131" spans="2:18"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2"/>
    </row>
    <row r="1132" spans="2:18"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2"/>
    </row>
    <row r="1133" spans="2:18"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2"/>
    </row>
    <row r="1134" spans="2:18"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2"/>
    </row>
    <row r="1135" spans="2:18"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2"/>
    </row>
    <row r="1136" spans="2:18"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2"/>
    </row>
    <row r="1137" spans="2:18"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2"/>
    </row>
    <row r="1138" spans="2:18"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2"/>
    </row>
    <row r="1139" spans="2:18"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2"/>
    </row>
    <row r="1140" spans="2:18"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2"/>
    </row>
    <row r="1141" spans="2:18"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2"/>
    </row>
    <row r="1142" spans="2:18"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2"/>
    </row>
    <row r="1143" spans="2:18"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2"/>
    </row>
    <row r="1144" spans="2:18"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2"/>
    </row>
    <row r="1145" spans="2:18"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2"/>
    </row>
    <row r="1146" spans="2:18"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2"/>
    </row>
    <row r="1147" spans="2:18"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2"/>
    </row>
    <row r="1148" spans="2:18"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2"/>
    </row>
    <row r="1149" spans="2:18"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2"/>
    </row>
    <row r="1150" spans="2:18"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2"/>
    </row>
    <row r="1151" spans="2:18"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2"/>
    </row>
    <row r="1152" spans="2:18"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2"/>
    </row>
    <row r="1153" spans="2:18"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2"/>
    </row>
    <row r="1154" spans="2:18"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2"/>
    </row>
    <row r="1155" spans="2:18"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2"/>
    </row>
    <row r="1156" spans="2:18"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2"/>
    </row>
    <row r="1157" spans="2:18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2"/>
    </row>
    <row r="1158" spans="2:18"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2"/>
    </row>
    <row r="1159" spans="2:18"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2"/>
    </row>
    <row r="1160" spans="2:18"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2"/>
    </row>
    <row r="1161" spans="2:18"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2"/>
    </row>
    <row r="1162" spans="2:18"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2"/>
    </row>
    <row r="1163" spans="2:18"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2"/>
    </row>
    <row r="1164" spans="2:18"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2"/>
    </row>
    <row r="1165" spans="2:18"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2"/>
    </row>
    <row r="1166" spans="2:18"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2"/>
    </row>
    <row r="1167" spans="2:18"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2"/>
    </row>
    <row r="1168" spans="2:18"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2"/>
    </row>
    <row r="1169" spans="2:18"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2"/>
    </row>
    <row r="1170" spans="2:18"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2"/>
    </row>
    <row r="1171" spans="2:18"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2"/>
    </row>
    <row r="1172" spans="2:18"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2"/>
    </row>
    <row r="1173" spans="2:18"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2"/>
    </row>
    <row r="1174" spans="2:18"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2"/>
    </row>
    <row r="1175" spans="2:18"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2"/>
    </row>
    <row r="1176" spans="2:18"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2"/>
    </row>
    <row r="1177" spans="2:18"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2"/>
    </row>
    <row r="1178" spans="2:18"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2"/>
    </row>
    <row r="1179" spans="2:18"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2"/>
    </row>
    <row r="1180" spans="2:18"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2"/>
    </row>
    <row r="1181" spans="2:18"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2"/>
    </row>
    <row r="1182" spans="2:18"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2"/>
    </row>
    <row r="1183" spans="2:18"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2"/>
    </row>
    <row r="1184" spans="2:18"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2"/>
    </row>
    <row r="1185" spans="2:18"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2"/>
    </row>
    <row r="1186" spans="2:18"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2"/>
    </row>
    <row r="1187" spans="2:18"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2"/>
    </row>
    <row r="1188" spans="2:18"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2"/>
    </row>
    <row r="1189" spans="2:18"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2"/>
    </row>
    <row r="1190" spans="2:18"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2"/>
    </row>
    <row r="1191" spans="2:18"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2"/>
    </row>
    <row r="1192" spans="2:18"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2"/>
    </row>
    <row r="1193" spans="2:18"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2"/>
    </row>
    <row r="1194" spans="2:18"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2"/>
    </row>
    <row r="1195" spans="2:18"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2"/>
    </row>
    <row r="1196" spans="2:18"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2"/>
    </row>
    <row r="1197" spans="2:18"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2"/>
    </row>
    <row r="1198" spans="2:18"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2"/>
    </row>
    <row r="1199" spans="2:18"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2"/>
    </row>
    <row r="1200" spans="2:18"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2"/>
    </row>
    <row r="1201" spans="2:18"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2"/>
    </row>
    <row r="1202" spans="2:18"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2"/>
    </row>
    <row r="1203" spans="2:18"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2"/>
    </row>
    <row r="1204" spans="2:18"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2"/>
    </row>
    <row r="1205" spans="2:18"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2"/>
    </row>
    <row r="1206" spans="2:18"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2"/>
    </row>
    <row r="1207" spans="2:18"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2"/>
    </row>
    <row r="1208" spans="2:18"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2"/>
    </row>
    <row r="1209" spans="2:18"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2"/>
    </row>
    <row r="1210" spans="2:18"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2"/>
    </row>
    <row r="1211" spans="2:18"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2"/>
    </row>
    <row r="1212" spans="2:18"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2"/>
    </row>
    <row r="1213" spans="2:18"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2"/>
    </row>
    <row r="1214" spans="2:18"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2"/>
    </row>
    <row r="1215" spans="2:18"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2"/>
    </row>
    <row r="1216" spans="2:18"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2"/>
    </row>
    <row r="1217" spans="2:18"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2"/>
    </row>
    <row r="1218" spans="2:18"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2"/>
    </row>
    <row r="1219" spans="2:18"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2"/>
    </row>
    <row r="1220" spans="2:18"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2"/>
    </row>
    <row r="1221" spans="2:18"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2"/>
    </row>
    <row r="1222" spans="2:18"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2"/>
    </row>
    <row r="1223" spans="2:18"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2"/>
    </row>
    <row r="1224" spans="2:18"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2"/>
    </row>
    <row r="1225" spans="2:18"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2"/>
    </row>
    <row r="1226" spans="2:18"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2"/>
    </row>
    <row r="1227" spans="2:18"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2"/>
    </row>
    <row r="1228" spans="2:18"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2"/>
    </row>
    <row r="1229" spans="2:18"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2"/>
    </row>
    <row r="1230" spans="2:18"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2"/>
    </row>
    <row r="1231" spans="2:18"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2"/>
    </row>
    <row r="1232" spans="2:18"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2"/>
    </row>
    <row r="1233" spans="2:18"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2"/>
    </row>
    <row r="1234" spans="2:18"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2"/>
    </row>
    <row r="1235" spans="2:18"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2"/>
    </row>
    <row r="1236" spans="2:18"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2"/>
    </row>
    <row r="1237" spans="2:18"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2"/>
    </row>
    <row r="1238" spans="2:18"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2"/>
    </row>
    <row r="1239" spans="2:18"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2"/>
    </row>
    <row r="1240" spans="2:18"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2"/>
    </row>
    <row r="1241" spans="2:18"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2"/>
    </row>
    <row r="1242" spans="2:18"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2"/>
    </row>
    <row r="1243" spans="2:18"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2"/>
    </row>
    <row r="1244" spans="2:18"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2"/>
    </row>
    <row r="1245" spans="2:18"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2"/>
    </row>
    <row r="1246" spans="2:18"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2"/>
    </row>
    <row r="1247" spans="2:18"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2"/>
    </row>
    <row r="1248" spans="2:18"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2"/>
    </row>
    <row r="1249" spans="2:18"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2"/>
    </row>
    <row r="1250" spans="2:18"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2"/>
    </row>
    <row r="1251" spans="2:18"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2"/>
    </row>
    <row r="1252" spans="2:18"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2"/>
    </row>
    <row r="1253" spans="2:18"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2"/>
    </row>
    <row r="1254" spans="2:18"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2"/>
    </row>
    <row r="1255" spans="2:18"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2"/>
    </row>
    <row r="1256" spans="2:18"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2"/>
    </row>
    <row r="1257" spans="2:18"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2"/>
    </row>
    <row r="1258" spans="2:18"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2"/>
    </row>
    <row r="1259" spans="2:18"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2"/>
    </row>
    <row r="1260" spans="2:18"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2"/>
    </row>
    <row r="1261" spans="2:18"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2"/>
    </row>
    <row r="1262" spans="2:18"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2"/>
    </row>
    <row r="1263" spans="2:18"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2"/>
    </row>
    <row r="1264" spans="2:18"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2"/>
    </row>
    <row r="1265" spans="2:18"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2"/>
    </row>
    <row r="1266" spans="2:18"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2"/>
    </row>
    <row r="1267" spans="2:18"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2"/>
    </row>
    <row r="1268" spans="2:18"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2"/>
    </row>
    <row r="1269" spans="2:18"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2"/>
    </row>
    <row r="1270" spans="2:18"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2"/>
    </row>
    <row r="1271" spans="2:18"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2"/>
    </row>
    <row r="1272" spans="2:18"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2"/>
    </row>
    <row r="1273" spans="2:18"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2"/>
    </row>
    <row r="1274" spans="2:18"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2"/>
    </row>
    <row r="1275" spans="2:18"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2"/>
    </row>
    <row r="1276" spans="2:18"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2"/>
    </row>
    <row r="1277" spans="2:18"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2"/>
    </row>
    <row r="1278" spans="2:18"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2"/>
    </row>
    <row r="1279" spans="2:18"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2"/>
    </row>
    <row r="1280" spans="2:18"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2"/>
    </row>
    <row r="1281" spans="2:18"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2"/>
    </row>
    <row r="1282" spans="2:18"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2"/>
    </row>
    <row r="1283" spans="2:18"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2"/>
    </row>
    <row r="1284" spans="2:18"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2"/>
    </row>
    <row r="1285" spans="2:18"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2"/>
    </row>
    <row r="1286" spans="2:18"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2"/>
    </row>
    <row r="1287" spans="2:18"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2"/>
    </row>
    <row r="1288" spans="2:18"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2"/>
    </row>
    <row r="1289" spans="2:18"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2"/>
    </row>
    <row r="1290" spans="2:18"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2"/>
    </row>
    <row r="1291" spans="2:18"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2"/>
    </row>
    <row r="1292" spans="2:18"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2"/>
    </row>
    <row r="1293" spans="2:18"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2"/>
    </row>
    <row r="1294" spans="2:18"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2"/>
    </row>
    <row r="1295" spans="2:18"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2"/>
    </row>
    <row r="1296" spans="2:18"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2"/>
    </row>
    <row r="1297" spans="2:18"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2"/>
    </row>
    <row r="1298" spans="2:18"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2"/>
    </row>
    <row r="1299" spans="2:18"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2"/>
    </row>
    <row r="1300" spans="2:18"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2"/>
    </row>
    <row r="1301" spans="2:18"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2"/>
    </row>
    <row r="1302" spans="2:18"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2"/>
    </row>
    <row r="1303" spans="2:18"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2"/>
    </row>
    <row r="1304" spans="2:18"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2"/>
    </row>
    <row r="1305" spans="2:18"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2"/>
    </row>
    <row r="1306" spans="2:18"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2"/>
    </row>
    <row r="1307" spans="2:18"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2"/>
    </row>
    <row r="1308" spans="2:18"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2"/>
    </row>
    <row r="1309" spans="2:18"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2"/>
    </row>
    <row r="1310" spans="2:18"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2"/>
    </row>
    <row r="1311" spans="2:18"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2"/>
    </row>
    <row r="1312" spans="2:18"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2"/>
    </row>
    <row r="1313" spans="2:18"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2"/>
    </row>
    <row r="1314" spans="2:18"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2"/>
    </row>
    <row r="1315" spans="2:18"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2"/>
    </row>
    <row r="1316" spans="2:18"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2"/>
    </row>
    <row r="1317" spans="2:18"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2"/>
    </row>
    <row r="1318" spans="2:18"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2"/>
    </row>
    <row r="1319" spans="2:18"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2"/>
    </row>
    <row r="1320" spans="2:18"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2"/>
    </row>
    <row r="1321" spans="2:18"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2"/>
    </row>
    <row r="1322" spans="2:18"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2"/>
    </row>
    <row r="1323" spans="2:18"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2"/>
    </row>
    <row r="1324" spans="2:18"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2"/>
    </row>
    <row r="1325" spans="2:18"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2"/>
    </row>
    <row r="1326" spans="2:18"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2"/>
    </row>
    <row r="1327" spans="2:18"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2"/>
    </row>
    <row r="1328" spans="2:18"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2"/>
    </row>
    <row r="1329" spans="2:18"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2"/>
    </row>
    <row r="1330" spans="2:18"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2"/>
    </row>
    <row r="1331" spans="2:18"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2"/>
    </row>
    <row r="1332" spans="2:18"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2"/>
    </row>
    <row r="1333" spans="2:18"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2"/>
    </row>
    <row r="1334" spans="2:18"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2"/>
    </row>
    <row r="1335" spans="2:18"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2"/>
    </row>
    <row r="1336" spans="2:18"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2"/>
    </row>
    <row r="1337" spans="2:18"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2"/>
    </row>
    <row r="1338" spans="2:18"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2"/>
    </row>
    <row r="1339" spans="2:18"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2"/>
    </row>
    <row r="1340" spans="2:18"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2"/>
    </row>
    <row r="1341" spans="2:18"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2"/>
    </row>
    <row r="1342" spans="2:18"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2"/>
    </row>
    <row r="1343" spans="2:18"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2"/>
    </row>
    <row r="1344" spans="2:18"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2"/>
    </row>
    <row r="1345" spans="2:18"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2"/>
    </row>
    <row r="1346" spans="2:18"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2"/>
    </row>
    <row r="1347" spans="2:18"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2"/>
    </row>
    <row r="1348" spans="2:18"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2"/>
    </row>
    <row r="1349" spans="2:18"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2"/>
    </row>
    <row r="1350" spans="2:18"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2"/>
    </row>
    <row r="1351" spans="2:18"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2"/>
    </row>
    <row r="1352" spans="2:18"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2"/>
    </row>
    <row r="1353" spans="2:18"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2"/>
    </row>
    <row r="1354" spans="2:18"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2"/>
    </row>
    <row r="1355" spans="2:18"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2"/>
    </row>
    <row r="1356" spans="2:18"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2"/>
    </row>
    <row r="1357" spans="2:18"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2"/>
    </row>
    <row r="1358" spans="2:18"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2"/>
    </row>
    <row r="1359" spans="2:18"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2"/>
    </row>
    <row r="1360" spans="2:18"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2"/>
    </row>
    <row r="1361" spans="2:18"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2"/>
    </row>
    <row r="1362" spans="2:18"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2"/>
    </row>
    <row r="1363" spans="2:18"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2"/>
    </row>
    <row r="1364" spans="2:18"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2"/>
    </row>
    <row r="1365" spans="2:18"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2"/>
    </row>
    <row r="1366" spans="2:18"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2"/>
    </row>
    <row r="1367" spans="2:18"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2"/>
    </row>
    <row r="1368" spans="2:18"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2"/>
    </row>
    <row r="1369" spans="2:18"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2"/>
    </row>
    <row r="1370" spans="2:18"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2"/>
    </row>
    <row r="1371" spans="2:18"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2"/>
    </row>
    <row r="1372" spans="2:18"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2"/>
    </row>
    <row r="1373" spans="2:18"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2"/>
    </row>
    <row r="1374" spans="2:18"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2"/>
    </row>
    <row r="1375" spans="2:18"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2"/>
    </row>
    <row r="1376" spans="2:18"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2"/>
    </row>
    <row r="1377" spans="2:18"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2"/>
    </row>
    <row r="1378" spans="2:18"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2"/>
    </row>
    <row r="1379" spans="2:18"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2"/>
    </row>
    <row r="1380" spans="2:18"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2"/>
    </row>
    <row r="1381" spans="2:18"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2"/>
    </row>
    <row r="1382" spans="2:18"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2"/>
    </row>
    <row r="1383" spans="2:18"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2"/>
    </row>
    <row r="1384" spans="2:18"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2"/>
    </row>
    <row r="1385" spans="2:18"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2"/>
    </row>
    <row r="1386" spans="2:18"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2"/>
    </row>
    <row r="1387" spans="2:18"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2"/>
    </row>
    <row r="1388" spans="2:18"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2"/>
    </row>
    <row r="1389" spans="2:18"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2"/>
    </row>
    <row r="1390" spans="2:18"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2"/>
    </row>
    <row r="1391" spans="2:18"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2"/>
    </row>
    <row r="1392" spans="2:18"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2"/>
    </row>
    <row r="1393" spans="2:18"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2"/>
    </row>
    <row r="1394" spans="2:18"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2"/>
    </row>
    <row r="1395" spans="2:18"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2"/>
    </row>
    <row r="1396" spans="2:18"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2"/>
    </row>
    <row r="1397" spans="2:18"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2"/>
    </row>
    <row r="1398" spans="2:18"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2"/>
    </row>
    <row r="1399" spans="2:18"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2"/>
    </row>
    <row r="1400" spans="2:18"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2"/>
    </row>
    <row r="1401" spans="2:18"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2"/>
    </row>
    <row r="1402" spans="2:18"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2"/>
    </row>
    <row r="1403" spans="2:18"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2"/>
    </row>
    <row r="1404" spans="2:18"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2"/>
    </row>
    <row r="1405" spans="2:18"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2"/>
    </row>
    <row r="1406" spans="2:18"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2"/>
    </row>
    <row r="1407" spans="2:18"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2"/>
    </row>
    <row r="1408" spans="2:18"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2"/>
    </row>
    <row r="1409" spans="2:18"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2"/>
    </row>
    <row r="1410" spans="2:18"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2"/>
    </row>
    <row r="1411" spans="2:18"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2"/>
    </row>
    <row r="1412" spans="2:18"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2"/>
    </row>
    <row r="1413" spans="2:18"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2"/>
    </row>
    <row r="1414" spans="2:18"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2"/>
    </row>
    <row r="1415" spans="2:18"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2"/>
    </row>
    <row r="1416" spans="2:18"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2"/>
    </row>
    <row r="1417" spans="2:18"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2"/>
    </row>
    <row r="1418" spans="2:18"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2"/>
    </row>
    <row r="1419" spans="2:18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2"/>
    </row>
    <row r="1420" spans="2:18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2"/>
    </row>
    <row r="1421" spans="2:18"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2"/>
    </row>
    <row r="1422" spans="2:18"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2"/>
    </row>
    <row r="1423" spans="2:18"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2"/>
    </row>
    <row r="1424" spans="2:18"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2"/>
    </row>
    <row r="1425" spans="2:18"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2"/>
    </row>
    <row r="1426" spans="2:18"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2"/>
    </row>
    <row r="1427" spans="2:18"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2"/>
    </row>
    <row r="1428" spans="2:18"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2"/>
    </row>
    <row r="1429" spans="2:18"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2"/>
    </row>
    <row r="1430" spans="2:18"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2"/>
    </row>
    <row r="1431" spans="2:18"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2"/>
    </row>
    <row r="1432" spans="2:18"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2"/>
    </row>
    <row r="1433" spans="2:18"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2"/>
    </row>
    <row r="1434" spans="2:18"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2"/>
    </row>
    <row r="1435" spans="2:18"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2"/>
    </row>
    <row r="1436" spans="2:18"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2"/>
    </row>
    <row r="1437" spans="2:18"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2"/>
    </row>
    <row r="1438" spans="2:18"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2"/>
    </row>
    <row r="1439" spans="2:18"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2"/>
    </row>
    <row r="1440" spans="2:18"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2"/>
    </row>
    <row r="1441" spans="2:18"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2"/>
    </row>
    <row r="1442" spans="2:18"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2"/>
    </row>
    <row r="1443" spans="2:18"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2"/>
    </row>
    <row r="1444" spans="2:18"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2"/>
    </row>
    <row r="1445" spans="2:18"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2"/>
    </row>
    <row r="1446" spans="2:18"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2"/>
    </row>
    <row r="1447" spans="2:18"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2"/>
    </row>
    <row r="1448" spans="2:18"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2"/>
    </row>
    <row r="1449" spans="2:18"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2"/>
    </row>
    <row r="1450" spans="2:18"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2"/>
    </row>
    <row r="1451" spans="2:18"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2"/>
    </row>
    <row r="1452" spans="2:18"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2"/>
    </row>
    <row r="1453" spans="2:18"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2"/>
    </row>
    <row r="1454" spans="2:18"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2"/>
    </row>
    <row r="1455" spans="2:18"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2"/>
    </row>
    <row r="1456" spans="2:18"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2"/>
    </row>
    <row r="1457" spans="2:18"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2"/>
    </row>
    <row r="1458" spans="2:18"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2"/>
    </row>
    <row r="1459" spans="2:18"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2"/>
    </row>
    <row r="1460" spans="2:18"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2"/>
    </row>
    <row r="1461" spans="2:18"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2"/>
    </row>
    <row r="1462" spans="2:18"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2"/>
    </row>
    <row r="1463" spans="2:18"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2"/>
    </row>
    <row r="1464" spans="2:18"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2"/>
    </row>
    <row r="1465" spans="2:18"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2"/>
    </row>
    <row r="1466" spans="2:18"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2"/>
    </row>
    <row r="1467" spans="2:18"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2"/>
    </row>
    <row r="1468" spans="2:18"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2"/>
    </row>
    <row r="1469" spans="2:18"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2"/>
    </row>
    <row r="1470" spans="2:18"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2"/>
    </row>
    <row r="1471" spans="2:18"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2"/>
    </row>
    <row r="1472" spans="2:18"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2"/>
    </row>
    <row r="1473" spans="2:18"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2"/>
    </row>
    <row r="1474" spans="2:18"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2"/>
    </row>
    <row r="1475" spans="2:18"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2"/>
    </row>
    <row r="1476" spans="2:18"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2"/>
    </row>
    <row r="1477" spans="2:18"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2"/>
    </row>
    <row r="1478" spans="2:18"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2"/>
    </row>
    <row r="1479" spans="2:18"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2"/>
    </row>
    <row r="1480" spans="2:18"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2"/>
    </row>
    <row r="1481" spans="2:18"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2"/>
    </row>
    <row r="1482" spans="2:18"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2"/>
    </row>
    <row r="1483" spans="2:18"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2"/>
    </row>
    <row r="1484" spans="2:18"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2"/>
    </row>
    <row r="1485" spans="2:18"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2"/>
    </row>
    <row r="1486" spans="2:18"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2"/>
    </row>
    <row r="1487" spans="2:18"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2"/>
    </row>
    <row r="1488" spans="2:18"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2"/>
    </row>
    <row r="1489" spans="2:18"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2"/>
    </row>
    <row r="1490" spans="2:18"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2"/>
    </row>
    <row r="1491" spans="2:18"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2"/>
    </row>
    <row r="1492" spans="2:18"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2"/>
    </row>
    <row r="1493" spans="2:18"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2"/>
    </row>
    <row r="1494" spans="2:18"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2"/>
    </row>
    <row r="1495" spans="2:18"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2"/>
    </row>
    <row r="1496" spans="2:18"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2"/>
    </row>
    <row r="1497" spans="2:18"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2"/>
    </row>
    <row r="1498" spans="2:18"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2"/>
    </row>
    <row r="1499" spans="2:18"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2"/>
    </row>
    <row r="1500" spans="2:18"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2"/>
    </row>
    <row r="1501" spans="2:18"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2"/>
    </row>
    <row r="1502" spans="2:18"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2"/>
    </row>
    <row r="1503" spans="2:18"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2"/>
    </row>
    <row r="1504" spans="2:18"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2"/>
    </row>
    <row r="1505" spans="2:18"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2"/>
    </row>
    <row r="1506" spans="2:18"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2"/>
    </row>
    <row r="1507" spans="2:18"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2"/>
    </row>
    <row r="1508" spans="2:18"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2"/>
    </row>
    <row r="1509" spans="2:18"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2"/>
    </row>
    <row r="1510" spans="2:18"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2"/>
    </row>
    <row r="1511" spans="2:18"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2"/>
    </row>
    <row r="1512" spans="2:18"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2"/>
    </row>
    <row r="1513" spans="2:18"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2"/>
    </row>
    <row r="1514" spans="2:18"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2"/>
    </row>
    <row r="1515" spans="2:18"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2"/>
    </row>
    <row r="1516" spans="2:18"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2"/>
    </row>
    <row r="1517" spans="2:18"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2"/>
    </row>
    <row r="1518" spans="2:18"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2"/>
    </row>
    <row r="1519" spans="2:18"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2"/>
    </row>
    <row r="1520" spans="2:18"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2"/>
    </row>
    <row r="1521" spans="2:18"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2"/>
    </row>
    <row r="1522" spans="2:18"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2"/>
    </row>
    <row r="1523" spans="2:18"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2"/>
    </row>
    <row r="1524" spans="2:18"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2"/>
    </row>
    <row r="1525" spans="2:18"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2"/>
    </row>
    <row r="1526" spans="2:18"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2"/>
    </row>
    <row r="1527" spans="2:18"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2"/>
    </row>
    <row r="1528" spans="2:18"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2"/>
    </row>
    <row r="1529" spans="2:18"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2"/>
    </row>
    <row r="1530" spans="2:18"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2"/>
    </row>
    <row r="1531" spans="2:18"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2"/>
    </row>
    <row r="1532" spans="2:18"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2"/>
    </row>
    <row r="1533" spans="2:18"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2"/>
    </row>
    <row r="1534" spans="2:18"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2"/>
    </row>
    <row r="1535" spans="2:18"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2"/>
    </row>
    <row r="1536" spans="2:18"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2"/>
    </row>
    <row r="1537" spans="2:18"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2"/>
    </row>
    <row r="1538" spans="2:18"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2"/>
    </row>
    <row r="1539" spans="2:18"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2"/>
    </row>
    <row r="1540" spans="2:18"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2"/>
    </row>
    <row r="1541" spans="2:18"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2"/>
    </row>
    <row r="1542" spans="2:18"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2"/>
    </row>
    <row r="1543" spans="2:18"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2"/>
    </row>
    <row r="1544" spans="2:18"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2"/>
    </row>
    <row r="1545" spans="2:18"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2"/>
    </row>
  </sheetData>
  <mergeCells count="3">
    <mergeCell ref="B3:B14"/>
    <mergeCell ref="C3:C14"/>
    <mergeCell ref="B1:Q1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167"/>
  <sheetViews>
    <sheetView rightToLeft="1" view="pageBreakPreview" topLeftCell="B1" zoomScale="60" zoomScaleNormal="100" workbookViewId="0">
      <selection activeCell="K16" sqref="K16"/>
    </sheetView>
  </sheetViews>
  <sheetFormatPr defaultRowHeight="15"/>
  <cols>
    <col min="1" max="2" width="16.42578125" customWidth="1"/>
    <col min="3" max="3" width="24.85546875" style="8" customWidth="1"/>
    <col min="4" max="4" width="13.42578125" style="8" customWidth="1"/>
    <col min="5" max="5" width="25.85546875" style="8" customWidth="1"/>
    <col min="6" max="6" width="7.42578125" style="8" customWidth="1"/>
    <col min="7" max="7" width="9.85546875" style="8" customWidth="1"/>
    <col min="8" max="8" width="10.42578125" style="8" customWidth="1"/>
    <col min="9" max="9" width="10.85546875" style="8" customWidth="1"/>
    <col min="10" max="10" width="6.42578125" style="8" customWidth="1"/>
    <col min="11" max="11" width="5.7109375" style="8" customWidth="1"/>
    <col min="12" max="12" width="5.5703125" style="8" customWidth="1"/>
    <col min="13" max="13" width="10.140625" style="8" customWidth="1"/>
    <col min="14" max="14" width="10.7109375" style="8" customWidth="1"/>
    <col min="15" max="15" width="11.28515625" style="8" customWidth="1"/>
    <col min="16" max="16" width="7.85546875" style="8" customWidth="1"/>
    <col min="17" max="17" width="7.5703125" style="8" customWidth="1"/>
    <col min="18" max="18" width="8.5703125" style="8" customWidth="1"/>
  </cols>
  <sheetData>
    <row r="1" spans="3:18" ht="33.75" customHeight="1">
      <c r="C1" s="121" t="s">
        <v>79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3:18" ht="63">
      <c r="C2" s="39" t="s">
        <v>0</v>
      </c>
      <c r="D2" s="39" t="s">
        <v>1</v>
      </c>
      <c r="E2" s="41" t="s">
        <v>2</v>
      </c>
      <c r="F2" s="39" t="s">
        <v>3</v>
      </c>
      <c r="G2" s="51" t="s">
        <v>4</v>
      </c>
      <c r="H2" s="51" t="s">
        <v>71</v>
      </c>
      <c r="I2" s="51" t="s">
        <v>5</v>
      </c>
      <c r="J2" s="73" t="s">
        <v>6</v>
      </c>
      <c r="K2" s="73" t="s">
        <v>7</v>
      </c>
      <c r="L2" s="73" t="s">
        <v>78</v>
      </c>
      <c r="M2" s="51" t="s">
        <v>72</v>
      </c>
      <c r="N2" s="51" t="s">
        <v>73</v>
      </c>
      <c r="O2" s="51" t="s">
        <v>74</v>
      </c>
      <c r="P2" s="80" t="s">
        <v>75</v>
      </c>
      <c r="Q2" s="80" t="s">
        <v>76</v>
      </c>
      <c r="R2" s="80" t="s">
        <v>77</v>
      </c>
    </row>
    <row r="3" spans="3:18" ht="17.25">
      <c r="C3" s="134" t="s">
        <v>14</v>
      </c>
      <c r="D3" s="136">
        <v>7</v>
      </c>
      <c r="E3" s="42" t="s">
        <v>62</v>
      </c>
      <c r="F3" s="37">
        <v>12</v>
      </c>
      <c r="G3" s="52">
        <v>8246</v>
      </c>
      <c r="H3" s="52">
        <v>13762</v>
      </c>
      <c r="I3" s="52">
        <v>17178</v>
      </c>
      <c r="J3" s="3">
        <v>56</v>
      </c>
      <c r="K3" s="3">
        <v>65</v>
      </c>
      <c r="L3" s="3">
        <v>75</v>
      </c>
      <c r="M3" s="77">
        <f>IF(F3&gt;=12,(IF(F3&gt;20,8,F3-12)*2+100)%*$D$15*11.5%,(100-(12-F3)*2)*$D$15%*11.5%)</f>
        <v>8050</v>
      </c>
      <c r="N3" s="77">
        <f>IF(F3&gt;=12,(IF(F3&gt;30,18,F3-12)*2+100)%*$D$16*11.5%,(100-(12-F3)*3)*$D$16%*11.5%)</f>
        <v>17250</v>
      </c>
      <c r="O3" s="77">
        <f>IF(F3&gt;=12,(IF(F3&gt;30,18,F3-12)*2+100)%*$D$17*11.5%,(100-(12-F3)*2)*$D$17%*11.5%)</f>
        <v>17250</v>
      </c>
      <c r="P3" s="81">
        <f>((G3*J3)/M3)*(100+$D$18)%</f>
        <v>77.440695652173915</v>
      </c>
      <c r="Q3" s="81">
        <f>((I3*K3)/N3)*(100+$D$18)%</f>
        <v>87.38373913043479</v>
      </c>
      <c r="R3" s="81">
        <f>((H3*L3)/O3)*(100+$D$18)%</f>
        <v>80.776956521739137</v>
      </c>
    </row>
    <row r="4" spans="3:18" ht="17.25">
      <c r="C4" s="135"/>
      <c r="D4" s="136"/>
      <c r="E4" s="42" t="s">
        <v>63</v>
      </c>
      <c r="F4" s="37">
        <v>77</v>
      </c>
      <c r="G4" s="52">
        <v>9565</v>
      </c>
      <c r="H4" s="52">
        <v>18716</v>
      </c>
      <c r="I4" s="52">
        <v>26454</v>
      </c>
      <c r="J4" s="3">
        <v>48</v>
      </c>
      <c r="K4" s="3">
        <v>43</v>
      </c>
      <c r="L4" s="3">
        <v>55</v>
      </c>
      <c r="M4" s="77">
        <f t="shared" ref="M4:M14" si="0">IF(F4&gt;=12,(IF(F4&gt;20,8,F4-12)*2+100)%*$D$15*11.5%,(100-(12-F4)*2)*$D$15%*11.5%)</f>
        <v>9338</v>
      </c>
      <c r="N4" s="77">
        <f t="shared" ref="N4:N14" si="1">IF(F4&gt;=12,(IF(F4&gt;30,18,F4-12)*2+100)%*$D$16*11.5%,(100-(12-F4)*3)*$D$16%*11.5%)</f>
        <v>23460.000000000004</v>
      </c>
      <c r="O4" s="77">
        <f t="shared" ref="O4:O14" si="2">IF(F4&gt;=12,(IF(F4&gt;30,18,F4-12)*2+100)%*$D$17*11.5%,(100-(12-F4)*2)*$D$17%*11.5%)</f>
        <v>23460.000000000004</v>
      </c>
      <c r="P4" s="81">
        <f t="shared" ref="P4:P14" si="3">((G4*J4)/M4)*(100+$D$18)%</f>
        <v>66.375240950953099</v>
      </c>
      <c r="Q4" s="81">
        <f t="shared" ref="Q4:Q14" si="4">((I4*K4)/N4)*(100+$D$18)%</f>
        <v>65.458427109974423</v>
      </c>
      <c r="R4" s="81">
        <f t="shared" ref="R4:R14" si="5">((H4*L4)/O4)*(100+$D$18)%</f>
        <v>59.235421994884909</v>
      </c>
    </row>
    <row r="5" spans="3:18" ht="20.25" customHeight="1">
      <c r="C5" s="135"/>
      <c r="D5" s="136"/>
      <c r="E5" s="42" t="s">
        <v>18</v>
      </c>
      <c r="F5" s="37">
        <v>30</v>
      </c>
      <c r="G5" s="52">
        <v>9565</v>
      </c>
      <c r="H5" s="52">
        <v>18716</v>
      </c>
      <c r="I5" s="52">
        <v>26454</v>
      </c>
      <c r="J5" s="3">
        <v>48</v>
      </c>
      <c r="K5" s="3">
        <v>43</v>
      </c>
      <c r="L5" s="3">
        <v>55</v>
      </c>
      <c r="M5" s="77">
        <f t="shared" si="0"/>
        <v>9338</v>
      </c>
      <c r="N5" s="77">
        <f t="shared" si="1"/>
        <v>23460.000000000004</v>
      </c>
      <c r="O5" s="77">
        <f t="shared" si="2"/>
        <v>23460.000000000004</v>
      </c>
      <c r="P5" s="81">
        <f t="shared" si="3"/>
        <v>66.375240950953099</v>
      </c>
      <c r="Q5" s="81">
        <f t="shared" si="4"/>
        <v>65.458427109974423</v>
      </c>
      <c r="R5" s="81">
        <f t="shared" si="5"/>
        <v>59.235421994884909</v>
      </c>
    </row>
    <row r="6" spans="3:18" ht="17.25">
      <c r="C6" s="135"/>
      <c r="D6" s="136"/>
      <c r="E6" s="42" t="s">
        <v>64</v>
      </c>
      <c r="F6" s="37">
        <v>30</v>
      </c>
      <c r="G6" s="52">
        <v>9565</v>
      </c>
      <c r="H6" s="52">
        <v>18716</v>
      </c>
      <c r="I6" s="52">
        <v>26454</v>
      </c>
      <c r="J6" s="3">
        <v>48</v>
      </c>
      <c r="K6" s="3">
        <v>43</v>
      </c>
      <c r="L6" s="3">
        <v>55</v>
      </c>
      <c r="M6" s="77">
        <f t="shared" si="0"/>
        <v>9338</v>
      </c>
      <c r="N6" s="77">
        <f t="shared" si="1"/>
        <v>23460.000000000004</v>
      </c>
      <c r="O6" s="77">
        <f t="shared" si="2"/>
        <v>23460.000000000004</v>
      </c>
      <c r="P6" s="81">
        <f t="shared" si="3"/>
        <v>66.375240950953099</v>
      </c>
      <c r="Q6" s="81">
        <f t="shared" si="4"/>
        <v>65.458427109974423</v>
      </c>
      <c r="R6" s="81">
        <f t="shared" si="5"/>
        <v>59.235421994884909</v>
      </c>
    </row>
    <row r="7" spans="3:18" ht="27" customHeight="1">
      <c r="C7" s="135"/>
      <c r="D7" s="136"/>
      <c r="E7" s="42" t="s">
        <v>65</v>
      </c>
      <c r="F7" s="37">
        <v>18</v>
      </c>
      <c r="G7" s="52">
        <v>9236</v>
      </c>
      <c r="H7" s="52">
        <v>15413</v>
      </c>
      <c r="I7" s="52">
        <v>20270</v>
      </c>
      <c r="J7" s="3">
        <v>50</v>
      </c>
      <c r="K7" s="3">
        <v>56</v>
      </c>
      <c r="L7" s="3">
        <v>67</v>
      </c>
      <c r="M7" s="77">
        <f t="shared" si="0"/>
        <v>9016.0000000000018</v>
      </c>
      <c r="N7" s="77">
        <f t="shared" si="1"/>
        <v>19320.000000000004</v>
      </c>
      <c r="O7" s="77">
        <f t="shared" si="2"/>
        <v>19320.000000000004</v>
      </c>
      <c r="P7" s="81">
        <f t="shared" si="3"/>
        <v>69.147071872227144</v>
      </c>
      <c r="Q7" s="81">
        <f t="shared" si="4"/>
        <v>79.317391304347808</v>
      </c>
      <c r="R7" s="81">
        <f t="shared" si="5"/>
        <v>72.158687888198742</v>
      </c>
    </row>
    <row r="8" spans="3:18" ht="20.25" customHeight="1">
      <c r="C8" s="135"/>
      <c r="D8" s="136"/>
      <c r="E8" s="42" t="s">
        <v>54</v>
      </c>
      <c r="F8" s="37">
        <v>30</v>
      </c>
      <c r="G8" s="52">
        <v>9565</v>
      </c>
      <c r="H8" s="52">
        <v>18716</v>
      </c>
      <c r="I8" s="52">
        <v>26454</v>
      </c>
      <c r="J8" s="3">
        <v>48</v>
      </c>
      <c r="K8" s="3">
        <v>43</v>
      </c>
      <c r="L8" s="3">
        <v>55</v>
      </c>
      <c r="M8" s="77">
        <f t="shared" si="0"/>
        <v>9338</v>
      </c>
      <c r="N8" s="77">
        <f t="shared" si="1"/>
        <v>23460.000000000004</v>
      </c>
      <c r="O8" s="77">
        <f t="shared" si="2"/>
        <v>23460.000000000004</v>
      </c>
      <c r="P8" s="81">
        <f t="shared" si="3"/>
        <v>66.375240950953099</v>
      </c>
      <c r="Q8" s="81">
        <f t="shared" si="4"/>
        <v>65.458427109974423</v>
      </c>
      <c r="R8" s="81">
        <f t="shared" si="5"/>
        <v>59.235421994884909</v>
      </c>
    </row>
    <row r="9" spans="3:18" ht="22.5" customHeight="1">
      <c r="C9" s="135"/>
      <c r="D9" s="136"/>
      <c r="E9" s="42" t="s">
        <v>69</v>
      </c>
      <c r="F9" s="37">
        <v>12</v>
      </c>
      <c r="G9" s="52">
        <v>8246</v>
      </c>
      <c r="H9" s="52">
        <v>13762</v>
      </c>
      <c r="I9" s="52">
        <v>17178</v>
      </c>
      <c r="J9" s="3">
        <v>56</v>
      </c>
      <c r="K9" s="3">
        <v>65</v>
      </c>
      <c r="L9" s="3">
        <v>75</v>
      </c>
      <c r="M9" s="77">
        <f t="shared" si="0"/>
        <v>8050</v>
      </c>
      <c r="N9" s="77">
        <f t="shared" si="1"/>
        <v>17250</v>
      </c>
      <c r="O9" s="77">
        <f t="shared" si="2"/>
        <v>17250</v>
      </c>
      <c r="P9" s="81">
        <f t="shared" si="3"/>
        <v>77.440695652173915</v>
      </c>
      <c r="Q9" s="81">
        <f t="shared" si="4"/>
        <v>87.38373913043479</v>
      </c>
      <c r="R9" s="81">
        <f t="shared" si="5"/>
        <v>80.776956521739137</v>
      </c>
    </row>
    <row r="10" spans="3:18" ht="23.25" customHeight="1">
      <c r="C10" s="135"/>
      <c r="D10" s="136"/>
      <c r="E10" s="42" t="s">
        <v>66</v>
      </c>
      <c r="F10" s="37">
        <v>30</v>
      </c>
      <c r="G10" s="52">
        <v>9565</v>
      </c>
      <c r="H10" s="52">
        <v>18716</v>
      </c>
      <c r="I10" s="52">
        <v>26454</v>
      </c>
      <c r="J10" s="3">
        <v>48</v>
      </c>
      <c r="K10" s="3">
        <v>43</v>
      </c>
      <c r="L10" s="3">
        <v>55</v>
      </c>
      <c r="M10" s="77">
        <f t="shared" si="0"/>
        <v>9338</v>
      </c>
      <c r="N10" s="77">
        <f t="shared" si="1"/>
        <v>23460.000000000004</v>
      </c>
      <c r="O10" s="77">
        <f t="shared" si="2"/>
        <v>23460.000000000004</v>
      </c>
      <c r="P10" s="81">
        <f t="shared" si="3"/>
        <v>66.375240950953099</v>
      </c>
      <c r="Q10" s="81">
        <f t="shared" si="4"/>
        <v>65.458427109974423</v>
      </c>
      <c r="R10" s="81">
        <f t="shared" si="5"/>
        <v>59.235421994884909</v>
      </c>
    </row>
    <row r="11" spans="3:18" ht="30" customHeight="1">
      <c r="C11" s="135"/>
      <c r="D11" s="136"/>
      <c r="E11" s="42" t="s">
        <v>67</v>
      </c>
      <c r="F11" s="37">
        <v>19</v>
      </c>
      <c r="G11" s="52">
        <v>9400</v>
      </c>
      <c r="H11" s="52">
        <v>15689</v>
      </c>
      <c r="I11" s="52">
        <v>20785</v>
      </c>
      <c r="J11" s="3">
        <v>49</v>
      </c>
      <c r="K11" s="3">
        <v>54</v>
      </c>
      <c r="L11" s="3">
        <v>66</v>
      </c>
      <c r="M11" s="77">
        <f t="shared" si="0"/>
        <v>9177</v>
      </c>
      <c r="N11" s="77">
        <f t="shared" si="1"/>
        <v>19664.999999999996</v>
      </c>
      <c r="O11" s="77">
        <f t="shared" si="2"/>
        <v>19664.999999999996</v>
      </c>
      <c r="P11" s="81">
        <f t="shared" si="3"/>
        <v>67.757437070938209</v>
      </c>
      <c r="Q11" s="81">
        <f t="shared" si="4"/>
        <v>77.051945080091556</v>
      </c>
      <c r="R11" s="81">
        <f t="shared" si="5"/>
        <v>71.085171624713979</v>
      </c>
    </row>
    <row r="12" spans="3:18" ht="26.25" customHeight="1">
      <c r="C12" s="135"/>
      <c r="D12" s="136"/>
      <c r="E12" s="42" t="s">
        <v>68</v>
      </c>
      <c r="F12" s="37">
        <v>16</v>
      </c>
      <c r="G12" s="52">
        <v>8906</v>
      </c>
      <c r="H12" s="52">
        <v>14863</v>
      </c>
      <c r="I12" s="52">
        <v>19239</v>
      </c>
      <c r="J12" s="3">
        <v>52</v>
      </c>
      <c r="K12" s="3">
        <v>58</v>
      </c>
      <c r="L12" s="3">
        <v>69</v>
      </c>
      <c r="M12" s="77">
        <f t="shared" si="0"/>
        <v>8694</v>
      </c>
      <c r="N12" s="77">
        <f t="shared" si="1"/>
        <v>18630</v>
      </c>
      <c r="O12" s="77">
        <f t="shared" si="2"/>
        <v>18630</v>
      </c>
      <c r="P12" s="81">
        <f t="shared" si="3"/>
        <v>71.911801242236038</v>
      </c>
      <c r="Q12" s="81">
        <f t="shared" si="4"/>
        <v>80.859565217391307</v>
      </c>
      <c r="R12" s="81">
        <f t="shared" si="5"/>
        <v>74.315000000000012</v>
      </c>
    </row>
    <row r="13" spans="3:18" ht="17.25">
      <c r="C13" s="135"/>
      <c r="D13" s="136"/>
      <c r="E13" s="42" t="s">
        <v>70</v>
      </c>
      <c r="F13" s="37">
        <v>10</v>
      </c>
      <c r="G13" s="52">
        <v>7916</v>
      </c>
      <c r="H13" s="52">
        <v>13212</v>
      </c>
      <c r="I13" s="52">
        <v>16147</v>
      </c>
      <c r="J13" s="3">
        <v>58</v>
      </c>
      <c r="K13" s="3">
        <v>70</v>
      </c>
      <c r="L13" s="3">
        <v>78</v>
      </c>
      <c r="M13" s="77">
        <f t="shared" si="0"/>
        <v>7728</v>
      </c>
      <c r="N13" s="77">
        <f t="shared" si="1"/>
        <v>16215</v>
      </c>
      <c r="O13" s="77">
        <f t="shared" si="2"/>
        <v>16560</v>
      </c>
      <c r="P13" s="81">
        <f t="shared" si="3"/>
        <v>80.204813664596287</v>
      </c>
      <c r="Q13" s="81">
        <f t="shared" si="4"/>
        <v>94.103700277520815</v>
      </c>
      <c r="R13" s="81">
        <f t="shared" si="5"/>
        <v>84.011086956521751</v>
      </c>
    </row>
    <row r="14" spans="3:18" ht="17.25">
      <c r="C14" s="135"/>
      <c r="D14" s="136"/>
      <c r="E14" s="42" t="s">
        <v>23</v>
      </c>
      <c r="F14" s="37">
        <v>8</v>
      </c>
      <c r="G14" s="52">
        <v>7586</v>
      </c>
      <c r="H14" s="52">
        <v>12661</v>
      </c>
      <c r="I14" s="52">
        <v>15117</v>
      </c>
      <c r="J14" s="3">
        <v>61</v>
      </c>
      <c r="K14" s="3">
        <v>74</v>
      </c>
      <c r="L14" s="3">
        <v>81</v>
      </c>
      <c r="M14" s="77">
        <f t="shared" si="0"/>
        <v>7406</v>
      </c>
      <c r="N14" s="77">
        <f t="shared" si="1"/>
        <v>15180</v>
      </c>
      <c r="O14" s="77">
        <f t="shared" si="2"/>
        <v>15870</v>
      </c>
      <c r="P14" s="81">
        <f t="shared" si="3"/>
        <v>84.351485282203626</v>
      </c>
      <c r="Q14" s="81">
        <f t="shared" si="4"/>
        <v>99.485395256917002</v>
      </c>
      <c r="R14" s="81">
        <f t="shared" si="5"/>
        <v>87.238837429111541</v>
      </c>
    </row>
    <row r="15" spans="3:18" ht="18.75">
      <c r="C15" s="69" t="s">
        <v>8</v>
      </c>
      <c r="D15" s="57">
        <v>70000</v>
      </c>
      <c r="E15" s="58"/>
      <c r="F15" s="59"/>
      <c r="G15" s="1"/>
      <c r="H15" s="1"/>
      <c r="I15" s="1"/>
      <c r="J15" s="7"/>
      <c r="K15" s="71"/>
      <c r="L15" s="7"/>
      <c r="M15" s="7"/>
      <c r="N15" s="7"/>
      <c r="O15" s="7"/>
      <c r="P15" s="83"/>
      <c r="Q15" s="83"/>
      <c r="R15" s="83"/>
    </row>
    <row r="16" spans="3:18" ht="18.75">
      <c r="C16" s="69" t="s">
        <v>9</v>
      </c>
      <c r="D16" s="57">
        <v>150000</v>
      </c>
      <c r="E16" s="58"/>
      <c r="F16" s="59"/>
      <c r="G16" s="1"/>
      <c r="H16" s="1"/>
      <c r="I16" s="1"/>
      <c r="J16" s="7"/>
      <c r="K16" s="71"/>
      <c r="L16" s="7"/>
      <c r="M16" s="7"/>
      <c r="N16" s="7"/>
      <c r="O16" s="7"/>
      <c r="P16" s="7"/>
      <c r="Q16" s="7"/>
      <c r="R16" s="7"/>
    </row>
    <row r="17" spans="3:18" ht="18.75">
      <c r="C17" s="69" t="s">
        <v>10</v>
      </c>
      <c r="D17" s="60">
        <v>150000</v>
      </c>
      <c r="E17" s="58"/>
      <c r="F17" s="59"/>
      <c r="G17" s="1"/>
      <c r="H17" s="1"/>
      <c r="I17" s="1"/>
      <c r="J17" s="7"/>
      <c r="K17" s="7"/>
      <c r="L17" s="7"/>
      <c r="M17" s="7"/>
      <c r="N17" s="7"/>
      <c r="O17" s="7"/>
      <c r="P17" s="7"/>
      <c r="Q17" s="7"/>
      <c r="R17" s="7"/>
    </row>
    <row r="18" spans="3:18" ht="18.75">
      <c r="C18" s="63" t="s">
        <v>11</v>
      </c>
      <c r="D18" s="62">
        <v>35</v>
      </c>
      <c r="E18" s="58"/>
      <c r="F18" s="59"/>
      <c r="G18" s="1"/>
      <c r="H18" s="1"/>
      <c r="I18" s="1"/>
      <c r="J18" s="7"/>
      <c r="K18" s="7"/>
      <c r="L18" s="7"/>
      <c r="M18" s="7"/>
      <c r="N18" s="7"/>
      <c r="O18" s="7"/>
      <c r="P18" s="7"/>
      <c r="Q18" s="7"/>
      <c r="R18" s="7"/>
    </row>
    <row r="19" spans="3:18">
      <c r="C19" s="7"/>
      <c r="D19" s="7"/>
      <c r="E19" s="4"/>
      <c r="F19" s="5"/>
      <c r="G19" s="1"/>
      <c r="H19" s="1"/>
      <c r="I19" s="1"/>
      <c r="J19" s="7"/>
      <c r="K19" s="7"/>
      <c r="L19" s="7"/>
      <c r="M19" s="7"/>
      <c r="N19" s="7"/>
      <c r="O19" s="7"/>
      <c r="P19" s="7"/>
      <c r="Q19" s="7"/>
      <c r="R19" s="7"/>
    </row>
    <row r="20" spans="3:18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3:18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3:18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3:18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3:18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3:18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3:18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3:18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3:18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3:18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3:18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3:18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3:18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3:18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3:18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3:18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3:18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3:18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3:18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3:18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3:18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3:1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3:18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3:18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3:18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3:18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3:18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3:18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3:18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3:18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3:18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3:18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3:18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3:18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3:18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3:18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3:18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3:18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3:18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3:18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3:18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3:18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3:18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3:18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3:18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3:18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3:18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3:18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3:18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3:18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3:18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3:18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3:18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3:18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3:18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3:18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3:18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3:18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3:18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3:18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3:18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3:18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3:18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3:18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3:18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3:18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3:18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3:18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3:18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3:18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3:18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3:18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3:18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3:18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3:18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3:18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3:18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3:18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3:18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3:18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3:18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3:18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3:18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3:18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3:18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3:18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3:18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3:18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3:18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3:18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3:18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3:18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3:18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3:18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3:18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3:18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3:18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3:18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3:18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3:18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3:18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3:18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3:18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3:18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3:18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3:18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3:18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3:18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3:18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3:18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3:18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3:18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3:18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3:18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3:18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3:18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3:18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3:18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3:18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3:18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3:18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3:18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3:18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3:18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3:18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3:18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3:18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3:18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3:18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3:18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3:18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3:18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3:18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3:18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3:18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3:18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3:18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3:18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3:18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3:18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3:18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3:18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3:18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3:18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3:18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3:18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3:18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3:18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3:18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3:18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3:18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3:18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3:18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3:18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3:18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3:18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3:18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3:18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3:18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3:18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3:18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3:18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3:18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3:18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3:18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3:18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3:18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3:18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3:18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3:18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3:18"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3:18"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3:18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3:18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3:18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3:18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3:18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3:18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3:18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3:18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3:18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3:18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3:18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3:18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3:18"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3:18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3:18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3:18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3:18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3:18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3:18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3:18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3:18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3:18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3:18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3:18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3:18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3:18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3:18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3:18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3:18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3:18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3:18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3:18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3:18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3:18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3:18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3:18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3:18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3:18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3:18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3:18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3:18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3:18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3:18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3:18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3:18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3:18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3:18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3:18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3:18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3:18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3:18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3:18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3:18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3:18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3:18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3:18"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3:18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3:18"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3:18"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3:18"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3:18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3:18"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3:18"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3:18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3:18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3:18"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3:18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3:18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3:18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3:18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3:18"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3:18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3:18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3:18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3:18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3:18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3:18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3:18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3:18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3:18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3:18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3:18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3:18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3:18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3:18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3:18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3:18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3:18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3:18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3:18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3:18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3:18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3:18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3:18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3:18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3:18"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3:18"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3:18"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3:18"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3:18"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3:18"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3:18"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3:18"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3:18"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3:18"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3:18"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3:18"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3:18"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3:18"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3:18"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3:18"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3:18"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3:18"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3:18"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3:18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3:18"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3:18"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3:18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3:18"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3:18"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3:18"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3:18"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3:18"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3:18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3:18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3:18"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3:18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3:18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3:18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3:18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3:18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3:18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3:18"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3:18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3:18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3:18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3:18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3:18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3:18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3:18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3:18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3:18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3:18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3:18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3:18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3:18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3:18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3:18"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3:18"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3:18"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3:18"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3:18"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3:18"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3:18"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3:18"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3:18"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3:18"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3:18"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3:18"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3:18"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3:18"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3:18"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3:18"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3:18"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3:18"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3:18"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3:18"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3:18"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3:18"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3:18"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3:18"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3:18"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3:18"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3:18"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3:18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3:18"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3:18"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3:18"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3:18"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3:18"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3:18"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3:18"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3:18"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3:18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3:18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3:18"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3:18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3:18"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3:18"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3:18"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3:18"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3:18"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3:18"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3:18"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3:18"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3:18"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3:18"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3:18"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3:18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3:18"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3:18"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3:18"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3:18"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3:18"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3:18"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3:18"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3:18"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3:18"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3:18"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3:18"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3:18"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3:18"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3:18"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3:18"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3:18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3:18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3:18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3:18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3:18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3:18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3:18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3:18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3:18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3:18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3:18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3:18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3:18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3:18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3:18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3:18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3:18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3:18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3:18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3:18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3:18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3:18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3:18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3:18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3:18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3:18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3:18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3:18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3:18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3:18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3:18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3:18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3:18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3:18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3:18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3:18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3:18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3:18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3:18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3:18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3:18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3:18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3:18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3:18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3:18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3:18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3:18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3:18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3:18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3:18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3:18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3:18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3:18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3:18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3:18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3:18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3:18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3:18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3:18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3:18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3:18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3:18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3:18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3:18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3:18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3:18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3:18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3:18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3:18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3:18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3:18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3:18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3:18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3:18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3:18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3:18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3:18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3:18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3:18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3:18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3:18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3:18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3:18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3:18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3:18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3:18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3:18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3:18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3:18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3:18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3:18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3:18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3:18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3:18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3:18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3:18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3:18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3:18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3:18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3:18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3:18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3:18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3:18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3:18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3:18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3:18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3:18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3:18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3:18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3:18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3:18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3:18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3:18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3:18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3:18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3:18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3:18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3:18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3:18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3:18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3:18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3:18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3:18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3:18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3:18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3:18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3:18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3:18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3:18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3:18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3:18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3:18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3:18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3:18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3:18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3:18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3:18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3:18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3:18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3:18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3:18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3:18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3:18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3:18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3:18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3:18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3:18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3:18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3:18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3:18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3:18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3:18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3:18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3:18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3:18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3:18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3:18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3:18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3:18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3:18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3:18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3:18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3:18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3:18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3:18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3:18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3:18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3:18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3:18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3:18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3:18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3:18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3:18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3:18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3:18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3:18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3:18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3:18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3:18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3:18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3:18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3:18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3:18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3:18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3:18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3:18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3:18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3:18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3:18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3:18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3:18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3:18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3:18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3:18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3:18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3:18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3:18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3:18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3:18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3:18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3:18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3:18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3:18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3:18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3:18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3:18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3:18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3:18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3:18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3:18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3:18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3:18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3:18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3:18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3:18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3:18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3:18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3:18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3:18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3:18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3:18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3:18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3:18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3:18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3:18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3:18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3:18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3:18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3:18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3:18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3:18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3:18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3:18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3:18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3:18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3:18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3:18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3:18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3:18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3:18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3:18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3:18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3:18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3:18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3:18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3:18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3:18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3:18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3:18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3:18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3:18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3:18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3:18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3:18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3:18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3:18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3:18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3:18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3:18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3:18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3:18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3:18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3:18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3:18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3:18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3:18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3:18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3:18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3:18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3:18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3:18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3:18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3:18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3:18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3:18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3:18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3:18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3:18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3:18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3:18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3:18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3:18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3:18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3:18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3:18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3:18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3:18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3:18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3:18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3:18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3:18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3:18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3:18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3:18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3:18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3:18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3:18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3:18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3:18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3:18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3:18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3:18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3:18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3:18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3:18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3:18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3:18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3:18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3:18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3:18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3:18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3:18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3:18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3:18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3:18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3:18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3:18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3:18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3:18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3:18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3:18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3:18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3:18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3:18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3:18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3:18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3:18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3:18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3:18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3:18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3:18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3:18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3:18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3:18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3:18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3:18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3:18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3:18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3:18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3:18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3:18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3:18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3:18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3:18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3:18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3:18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3:18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3:18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3:18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3:18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3:18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3:18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3:18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3:18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3:18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3:18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3:18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3:18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3:18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3:18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3:18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3:18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3:18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3:18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3:18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3:18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3:18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3:18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3:18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3:18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3:18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3:18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3:18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3:18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3:18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3:18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3:18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3:18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3:18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3:18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3:18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3:18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3:18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3:18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3:18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3:18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3:18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3:18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3:18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3:18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3:18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3:18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3:18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3:18"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3:18"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3:18"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3:18"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3:18"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3:18"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3:18"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3:18"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3:18"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3:18"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3:18"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3:18"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3:18"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3:18"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3:18"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3:18"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3:18"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3:18"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3:18"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3:18"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3:18"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3:18"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3:18"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3:18"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3:18"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3:18"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3:18"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3:18"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3:18"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3:18"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3:18"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3:18"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3:18"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3:18"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3:18"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3:18"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3:18"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3:18"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3:18"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3:18"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3:18"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3:18"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3:18"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3:18"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3:18"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3:18"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3:18"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3:18"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3:18"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3:18"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3:18"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3:18"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3:18"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3:18"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3:18"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3:18"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3:18"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3:18"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3:18"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3:18"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3:18"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3:18"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3:18"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3:18"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3:18"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3:18"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3:18"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3:18"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3:18"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3:18"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3:18"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3:18"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3:18"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3:18"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3:18"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3:18"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3:18"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3:18"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3:18"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3:18"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3:18"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3:18"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3:18"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3:18"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3:18"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3:18"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3:18"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3:18"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3:18"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3:18"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3:18"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3:18"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3:18"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3:18"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3:18"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3:18"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3:18"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3:18"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3:18"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3:18"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3:18"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3:18"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3:18"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3:18"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3:18"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3:18"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3:18"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3:18"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3:18"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3:18"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3:18"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3:18"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3:18"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3:18"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3:18"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3:18"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3:18"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3:18"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3:18"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3:18"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3:18"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3:18"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3:18"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3:18"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3:18"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3:18"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3:18"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3:18"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3:18"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3:18"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3:18"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3:18"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3:18"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3:18"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3:18"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3:18"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3:18"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3:18"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3:18"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3:18"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3:18"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3:18"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3:18"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3:18"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3:18"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3:18"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3:18"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3:18"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3:18"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3:18"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3:18"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3:18"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3:18"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3:18"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3:18"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3:18"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3:18"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3:18"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3:18"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3:18"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3:18"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3:18"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3:18"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3:18"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3:18"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3:18"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3:18"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3:18"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3:18"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3:18"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3:18"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3:18"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3:18"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3:18"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3:18"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3:18"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3:18"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3:18"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3:18"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3:18"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3:18"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3:18"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3:18"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3:18"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3:18"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3:18"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3:18"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3:18"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3:18"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3:18"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3:18"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3:18"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3:18"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3:18"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3:18"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3:18"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3:18"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 spans="3:18"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  <row r="997" spans="3:18"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</row>
    <row r="998" spans="3:18"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</row>
    <row r="999" spans="3:18"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</row>
    <row r="1000" spans="3:18"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</row>
    <row r="1001" spans="3:18"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</row>
    <row r="1002" spans="3:18"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</row>
    <row r="1003" spans="3:18"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</row>
    <row r="1004" spans="3:18"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</row>
    <row r="1005" spans="3:18"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</row>
    <row r="1006" spans="3:18"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</row>
    <row r="1007" spans="3:18"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</row>
    <row r="1008" spans="3:18"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</row>
    <row r="1009" spans="3:18"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</row>
    <row r="1010" spans="3:18"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</row>
    <row r="1011" spans="3:18"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</row>
    <row r="1012" spans="3:18"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</row>
    <row r="1013" spans="3:18"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</row>
    <row r="1014" spans="3:18"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</row>
    <row r="1015" spans="3:18"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</row>
    <row r="1016" spans="3:18"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</row>
    <row r="1017" spans="3:18"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</row>
    <row r="1018" spans="3:18"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</row>
    <row r="1019" spans="3:18"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</row>
    <row r="1020" spans="3:18"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</row>
    <row r="1021" spans="3:18"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</row>
    <row r="1022" spans="3:18"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</row>
    <row r="1023" spans="3:18"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</row>
    <row r="1024" spans="3:18"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</row>
    <row r="1025" spans="3:18"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</row>
    <row r="1026" spans="3:18"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</row>
    <row r="1027" spans="3:18"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</row>
    <row r="1028" spans="3:18"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</row>
    <row r="1029" spans="3:18"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</row>
    <row r="1030" spans="3:18"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</row>
    <row r="1031" spans="3:18"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</row>
    <row r="1032" spans="3:18"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</row>
    <row r="1033" spans="3:18"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</row>
    <row r="1034" spans="3:18"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</row>
    <row r="1035" spans="3:18"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</row>
    <row r="1036" spans="3:18"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</row>
    <row r="1037" spans="3:18"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</row>
    <row r="1038" spans="3:18"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</row>
    <row r="1039" spans="3:18"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</row>
    <row r="1040" spans="3:18"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</row>
    <row r="1041" spans="3:18"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</row>
    <row r="1042" spans="3:18"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</row>
    <row r="1043" spans="3:18"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</row>
    <row r="1044" spans="3:18"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</row>
    <row r="1045" spans="3:18"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</row>
    <row r="1046" spans="3:18"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</row>
    <row r="1047" spans="3:18"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</row>
    <row r="1048" spans="3:18"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</row>
    <row r="1049" spans="3:18"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</row>
    <row r="1050" spans="3:18"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</row>
    <row r="1051" spans="3:18"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</row>
    <row r="1052" spans="3:18"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</row>
    <row r="1053" spans="3:18"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</row>
    <row r="1054" spans="3:18"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</row>
    <row r="1055" spans="3:18"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</row>
    <row r="1056" spans="3:18"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</row>
    <row r="1057" spans="3:18"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</row>
    <row r="1058" spans="3:18"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</row>
    <row r="1059" spans="3:18"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</row>
    <row r="1060" spans="3:18"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</row>
    <row r="1061" spans="3:18"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</row>
    <row r="1062" spans="3:18"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</row>
    <row r="1063" spans="3:18"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</row>
    <row r="1064" spans="3:18"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</row>
    <row r="1065" spans="3:18"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</row>
    <row r="1066" spans="3:18"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</row>
    <row r="1067" spans="3:18"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</row>
    <row r="1068" spans="3:18"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</row>
    <row r="1069" spans="3:18"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</row>
    <row r="1070" spans="3:18"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</row>
    <row r="1071" spans="3:18"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</row>
    <row r="1072" spans="3:18"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</row>
    <row r="1073" spans="3:18"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</row>
    <row r="1074" spans="3:18"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</row>
    <row r="1075" spans="3:18"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</row>
    <row r="1076" spans="3:18"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</row>
    <row r="1077" spans="3:18"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</row>
    <row r="1078" spans="3:18"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</row>
    <row r="1079" spans="3:18"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</row>
    <row r="1080" spans="3:18"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</row>
    <row r="1081" spans="3:18"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</row>
    <row r="1082" spans="3:18"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</row>
    <row r="1083" spans="3:18"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</row>
    <row r="1084" spans="3:18"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</row>
    <row r="1085" spans="3:18"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</row>
    <row r="1086" spans="3:18"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</row>
    <row r="1087" spans="3:18"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</row>
    <row r="1088" spans="3:18"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</row>
    <row r="1089" spans="3:18"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</row>
    <row r="1090" spans="3:18"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</row>
    <row r="1091" spans="3:18"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</row>
    <row r="1092" spans="3:18"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</row>
    <row r="1093" spans="3:18"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</row>
    <row r="1094" spans="3:18"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</row>
    <row r="1095" spans="3:18"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</row>
    <row r="1096" spans="3:18"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</row>
    <row r="1097" spans="3:18"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</row>
    <row r="1098" spans="3:18"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</row>
    <row r="1099" spans="3:18"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</row>
    <row r="1100" spans="3:18"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</row>
    <row r="1101" spans="3:18"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</row>
    <row r="1102" spans="3:18"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</row>
    <row r="1103" spans="3:18"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</row>
    <row r="1104" spans="3:18"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</row>
    <row r="1105" spans="3:18"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</row>
    <row r="1106" spans="3:18"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</row>
    <row r="1107" spans="3:18"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</row>
    <row r="1108" spans="3:18"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</row>
    <row r="1109" spans="3:18"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</row>
    <row r="1110" spans="3:18"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</row>
    <row r="1111" spans="3:18"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</row>
    <row r="1112" spans="3:18"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</row>
    <row r="1113" spans="3:18"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</row>
    <row r="1114" spans="3:18"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</row>
    <row r="1115" spans="3:18"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</row>
    <row r="1116" spans="3:18"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</row>
    <row r="1117" spans="3:18"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</row>
    <row r="1118" spans="3:18"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</row>
    <row r="1119" spans="3:18"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</row>
    <row r="1120" spans="3:18"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</row>
    <row r="1121" spans="3:18"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</row>
    <row r="1122" spans="3:18"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</row>
    <row r="1123" spans="3:18"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</row>
    <row r="1124" spans="3:18"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</row>
    <row r="1125" spans="3:18"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</row>
    <row r="1126" spans="3:18"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</row>
    <row r="1127" spans="3:18"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</row>
    <row r="1128" spans="3:18"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</row>
    <row r="1129" spans="3:18"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</row>
    <row r="1130" spans="3:18"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</row>
    <row r="1131" spans="3:18"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</row>
    <row r="1132" spans="3:18"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</row>
    <row r="1133" spans="3:18"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</row>
    <row r="1134" spans="3:18"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</row>
    <row r="1135" spans="3:18"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</row>
    <row r="1136" spans="3:18"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</row>
    <row r="1137" spans="3:18"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</row>
    <row r="1138" spans="3:18"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</row>
    <row r="1139" spans="3:18"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</row>
    <row r="1140" spans="3:18"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</row>
    <row r="1141" spans="3:18"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</row>
    <row r="1142" spans="3:18"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</row>
    <row r="1143" spans="3:18"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</row>
    <row r="1144" spans="3:18"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</row>
    <row r="1145" spans="3:18"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</row>
    <row r="1146" spans="3:18"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</row>
    <row r="1147" spans="3:18"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</row>
    <row r="1148" spans="3:18"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</row>
    <row r="1149" spans="3:18"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</row>
    <row r="1150" spans="3:18"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</row>
    <row r="1151" spans="3:18"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</row>
    <row r="1152" spans="3:18"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</row>
    <row r="1153" spans="3:18"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</row>
    <row r="1154" spans="3:18"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</row>
    <row r="1155" spans="3:18"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</row>
    <row r="1156" spans="3:18"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</row>
    <row r="1157" spans="3:18"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</row>
    <row r="1158" spans="3:18"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</row>
    <row r="1159" spans="3:18"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</row>
    <row r="1160" spans="3:18"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</row>
    <row r="1161" spans="3:18"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</row>
    <row r="1162" spans="3:18"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</row>
    <row r="1163" spans="3:18"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</row>
    <row r="1164" spans="3:18"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</row>
    <row r="1165" spans="3:18"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</row>
    <row r="1166" spans="3:18"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</row>
    <row r="1167" spans="3:18"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</row>
  </sheetData>
  <mergeCells count="3">
    <mergeCell ref="C3:C14"/>
    <mergeCell ref="D3:D14"/>
    <mergeCell ref="C1:R1"/>
  </mergeCells>
  <pageMargins left="0.7" right="0.7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rightToLeft="1" tabSelected="1" view="pageBreakPreview" zoomScale="60" zoomScaleNormal="100" workbookViewId="0">
      <selection activeCell="J13" sqref="J13"/>
    </sheetView>
  </sheetViews>
  <sheetFormatPr defaultRowHeight="15"/>
  <cols>
    <col min="2" max="2" width="13.140625" bestFit="1" customWidth="1"/>
    <col min="3" max="3" width="11.85546875" customWidth="1"/>
    <col min="4" max="4" width="9.28515625" bestFit="1" customWidth="1"/>
    <col min="5" max="6" width="10.42578125" customWidth="1"/>
    <col min="7" max="7" width="11" customWidth="1"/>
    <col min="8" max="15" width="9.28515625" bestFit="1" customWidth="1"/>
  </cols>
  <sheetData>
    <row r="1" spans="1:15" ht="75">
      <c r="A1" s="85" t="s">
        <v>0</v>
      </c>
      <c r="B1" s="85" t="s">
        <v>1</v>
      </c>
      <c r="C1" s="86" t="s">
        <v>2</v>
      </c>
      <c r="D1" s="85" t="s">
        <v>3</v>
      </c>
      <c r="E1" s="87" t="s">
        <v>4</v>
      </c>
      <c r="F1" s="87" t="s">
        <v>71</v>
      </c>
      <c r="G1" s="87" t="s">
        <v>5</v>
      </c>
      <c r="H1" s="88" t="s">
        <v>6</v>
      </c>
      <c r="I1" s="88" t="s">
        <v>7</v>
      </c>
      <c r="J1" s="88" t="s">
        <v>78</v>
      </c>
      <c r="K1" s="89" t="s">
        <v>72</v>
      </c>
      <c r="L1" s="89" t="s">
        <v>73</v>
      </c>
      <c r="M1" s="89" t="s">
        <v>74</v>
      </c>
      <c r="N1" s="90" t="s">
        <v>75</v>
      </c>
      <c r="O1" s="90" t="s">
        <v>76</v>
      </c>
    </row>
    <row r="2" spans="1:15" ht="31.5" customHeight="1" thickBot="1">
      <c r="A2" s="137" t="s">
        <v>14</v>
      </c>
      <c r="B2" s="140">
        <v>1</v>
      </c>
      <c r="C2" s="84" t="s">
        <v>12</v>
      </c>
      <c r="D2" s="91">
        <v>77</v>
      </c>
      <c r="E2" s="92">
        <v>12533</v>
      </c>
      <c r="F2" s="92">
        <v>28065</v>
      </c>
      <c r="G2" s="92">
        <v>31779</v>
      </c>
      <c r="H2" s="93">
        <v>49</v>
      </c>
      <c r="I2" s="93">
        <v>43</v>
      </c>
      <c r="J2" s="93">
        <v>55</v>
      </c>
      <c r="K2" s="94">
        <f t="shared" ref="K2:K9" si="0">IF(D2&gt;=12,(IF(D2&gt;20,8,D2-12)*2+100)%*$B$15*11.5%,(100-(12-D2)*2)*$B$15%*11.5%)</f>
        <v>20010</v>
      </c>
      <c r="L2" s="94">
        <f>IF(D2&gt;=12,(IF(D2&gt;30,18,D2-12)*2+100)%*$B$16*11.5%,(100-(12-D2)*3)*$B$16%*11.5%)</f>
        <v>25024.000000000004</v>
      </c>
      <c r="M2" s="94">
        <f t="shared" ref="M2:M13" si="1">IF(D2&gt;=12,(IF(D2&gt;30,18,D2-12)*2+100)%*$B$17*11.5%,(100-(12-D2)*2)*$B$17%*11.5%)</f>
        <v>5.4740000000000002</v>
      </c>
      <c r="N2" s="95">
        <f>((E2*H2)/K2)*(100+$B$18)%</f>
        <v>30.690504747626186</v>
      </c>
      <c r="O2" s="95">
        <f>((G2*I2)/L2)*(100+$B$18)%</f>
        <v>54.607456841432217</v>
      </c>
    </row>
    <row r="3" spans="1:15" ht="20.25" customHeight="1" thickTop="1" thickBot="1">
      <c r="A3" s="138"/>
      <c r="B3" s="140"/>
      <c r="C3" s="42" t="s">
        <v>13</v>
      </c>
      <c r="D3" s="96">
        <v>30</v>
      </c>
      <c r="E3" s="92">
        <v>12533</v>
      </c>
      <c r="F3" s="92">
        <v>28065</v>
      </c>
      <c r="G3" s="92">
        <v>31779</v>
      </c>
      <c r="H3" s="97">
        <v>49</v>
      </c>
      <c r="I3" s="97">
        <v>43</v>
      </c>
      <c r="J3" s="97">
        <v>55</v>
      </c>
      <c r="K3" s="98">
        <f t="shared" si="0"/>
        <v>20010</v>
      </c>
      <c r="L3" s="94">
        <f t="shared" ref="L3:L13" si="2">IF(D3&gt;=12,(IF(D3&gt;30,18,D3-12)*2+100)%*$B$16*11.5%,(100-(12-D3)*3)*$B$16%*11.5%)</f>
        <v>25024.000000000004</v>
      </c>
      <c r="M3" s="98">
        <f t="shared" si="1"/>
        <v>5.4740000000000002</v>
      </c>
      <c r="N3" s="99">
        <f t="shared" ref="N3:N13" si="3">((E3*H3)/K3)*(100+$B$18)%</f>
        <v>30.690504747626186</v>
      </c>
      <c r="O3" s="99">
        <f t="shared" ref="O3:O13" si="4">((G3*I3)/L3)*(100+$B$18)%</f>
        <v>54.607456841432217</v>
      </c>
    </row>
    <row r="4" spans="1:15" ht="33" thickTop="1" thickBot="1">
      <c r="A4" s="138"/>
      <c r="B4" s="140"/>
      <c r="C4" s="42" t="s">
        <v>80</v>
      </c>
      <c r="D4" s="96">
        <v>30</v>
      </c>
      <c r="E4" s="92">
        <v>12533</v>
      </c>
      <c r="F4" s="92">
        <v>28065</v>
      </c>
      <c r="G4" s="92">
        <v>31779</v>
      </c>
      <c r="H4" s="97">
        <v>49</v>
      </c>
      <c r="I4" s="97">
        <v>43</v>
      </c>
      <c r="J4" s="97">
        <v>55</v>
      </c>
      <c r="K4" s="98">
        <f t="shared" si="0"/>
        <v>20010</v>
      </c>
      <c r="L4" s="94">
        <f t="shared" si="2"/>
        <v>25024.000000000004</v>
      </c>
      <c r="M4" s="98">
        <f t="shared" si="1"/>
        <v>5.4740000000000002</v>
      </c>
      <c r="N4" s="99">
        <f t="shared" si="3"/>
        <v>30.690504747626186</v>
      </c>
      <c r="O4" s="99">
        <f t="shared" si="4"/>
        <v>54.607456841432217</v>
      </c>
    </row>
    <row r="5" spans="1:15" ht="20.25" thickTop="1" thickBot="1">
      <c r="A5" s="138"/>
      <c r="B5" s="140"/>
      <c r="C5" s="42" t="s">
        <v>81</v>
      </c>
      <c r="D5" s="96">
        <v>16</v>
      </c>
      <c r="E5" s="92">
        <v>11669</v>
      </c>
      <c r="F5" s="92">
        <v>22287</v>
      </c>
      <c r="G5" s="92">
        <v>23112</v>
      </c>
      <c r="H5" s="97">
        <v>53</v>
      </c>
      <c r="I5" s="97">
        <v>58</v>
      </c>
      <c r="J5" s="97">
        <v>69</v>
      </c>
      <c r="K5" s="98">
        <f t="shared" si="0"/>
        <v>18630</v>
      </c>
      <c r="L5" s="94">
        <f t="shared" si="2"/>
        <v>19872</v>
      </c>
      <c r="M5" s="98">
        <f t="shared" si="1"/>
        <v>4.3470000000000004</v>
      </c>
      <c r="N5" s="99">
        <f t="shared" si="3"/>
        <v>33.196833064949004</v>
      </c>
      <c r="O5" s="99">
        <f t="shared" si="4"/>
        <v>67.456521739130437</v>
      </c>
    </row>
    <row r="6" spans="1:15" ht="20.25" thickTop="1" thickBot="1">
      <c r="A6" s="138"/>
      <c r="B6" s="140"/>
      <c r="C6" s="42" t="s">
        <v>82</v>
      </c>
      <c r="D6" s="96">
        <v>16</v>
      </c>
      <c r="E6" s="92">
        <v>11669</v>
      </c>
      <c r="F6" s="92">
        <v>22287</v>
      </c>
      <c r="G6" s="92">
        <v>23112</v>
      </c>
      <c r="H6" s="97">
        <v>53</v>
      </c>
      <c r="I6" s="97">
        <v>58</v>
      </c>
      <c r="J6" s="97">
        <v>69</v>
      </c>
      <c r="K6" s="98">
        <f t="shared" si="0"/>
        <v>18630</v>
      </c>
      <c r="L6" s="94">
        <f t="shared" si="2"/>
        <v>19872</v>
      </c>
      <c r="M6" s="98">
        <f t="shared" si="1"/>
        <v>4.3470000000000004</v>
      </c>
      <c r="N6" s="99">
        <f t="shared" si="3"/>
        <v>33.196833064949004</v>
      </c>
      <c r="O6" s="99">
        <f t="shared" si="4"/>
        <v>67.456521739130437</v>
      </c>
    </row>
    <row r="7" spans="1:15" ht="33" thickTop="1" thickBot="1">
      <c r="A7" s="138"/>
      <c r="B7" s="140"/>
      <c r="C7" s="42" t="s">
        <v>83</v>
      </c>
      <c r="D7" s="96">
        <v>16</v>
      </c>
      <c r="E7" s="92">
        <v>11669</v>
      </c>
      <c r="F7" s="92">
        <v>22287</v>
      </c>
      <c r="G7" s="92">
        <v>23112</v>
      </c>
      <c r="H7" s="97">
        <v>53</v>
      </c>
      <c r="I7" s="97">
        <v>58</v>
      </c>
      <c r="J7" s="97">
        <v>69</v>
      </c>
      <c r="K7" s="98">
        <f t="shared" si="0"/>
        <v>18630</v>
      </c>
      <c r="L7" s="94">
        <f t="shared" si="2"/>
        <v>19872</v>
      </c>
      <c r="M7" s="98">
        <f t="shared" si="1"/>
        <v>4.3470000000000004</v>
      </c>
      <c r="N7" s="99">
        <f t="shared" si="3"/>
        <v>33.196833064949004</v>
      </c>
      <c r="O7" s="99">
        <f t="shared" si="4"/>
        <v>67.456521739130437</v>
      </c>
    </row>
    <row r="8" spans="1:15" ht="20.25" thickTop="1" thickBot="1">
      <c r="A8" s="138"/>
      <c r="B8" s="140"/>
      <c r="C8" s="42" t="s">
        <v>84</v>
      </c>
      <c r="D8" s="96">
        <v>16</v>
      </c>
      <c r="E8" s="92">
        <v>11669</v>
      </c>
      <c r="F8" s="92">
        <v>22287</v>
      </c>
      <c r="G8" s="92">
        <v>23112</v>
      </c>
      <c r="H8" s="97">
        <v>53</v>
      </c>
      <c r="I8" s="97">
        <v>58</v>
      </c>
      <c r="J8" s="97">
        <v>69</v>
      </c>
      <c r="K8" s="98">
        <f>IF(D8&gt;=12,(IF(D8&gt;20,8,D8-12)*2+100)%*$B$15*11.5%,(100-(12-D8)*2)*$B$15%*11.5%)</f>
        <v>18630</v>
      </c>
      <c r="L8" s="94">
        <f t="shared" si="2"/>
        <v>19872</v>
      </c>
      <c r="M8" s="98">
        <f t="shared" si="1"/>
        <v>4.3470000000000004</v>
      </c>
      <c r="N8" s="99">
        <f t="shared" si="3"/>
        <v>33.196833064949004</v>
      </c>
      <c r="O8" s="99">
        <f t="shared" si="4"/>
        <v>67.456521739130437</v>
      </c>
    </row>
    <row r="9" spans="1:15" ht="96" thickTop="1" thickBot="1">
      <c r="A9" s="138"/>
      <c r="B9" s="140"/>
      <c r="C9" s="42" t="s">
        <v>85</v>
      </c>
      <c r="D9" s="96">
        <v>16</v>
      </c>
      <c r="E9" s="92">
        <v>11669</v>
      </c>
      <c r="F9" s="92">
        <v>22287</v>
      </c>
      <c r="G9" s="92">
        <v>23122</v>
      </c>
      <c r="H9" s="97">
        <v>53</v>
      </c>
      <c r="I9" s="97">
        <v>58</v>
      </c>
      <c r="J9" s="97">
        <v>69</v>
      </c>
      <c r="K9" s="98">
        <f t="shared" si="0"/>
        <v>18630</v>
      </c>
      <c r="L9" s="94">
        <f t="shared" si="2"/>
        <v>19872</v>
      </c>
      <c r="M9" s="98">
        <f t="shared" si="1"/>
        <v>4.3470000000000004</v>
      </c>
      <c r="N9" s="99">
        <f t="shared" si="3"/>
        <v>33.196833064949004</v>
      </c>
      <c r="O9" s="99">
        <f t="shared" si="4"/>
        <v>67.48570853462158</v>
      </c>
    </row>
    <row r="10" spans="1:15" ht="33" thickTop="1" thickBot="1">
      <c r="A10" s="138"/>
      <c r="B10" s="140"/>
      <c r="C10" s="42" t="s">
        <v>86</v>
      </c>
      <c r="D10" s="96">
        <v>45</v>
      </c>
      <c r="E10" s="92">
        <v>12533</v>
      </c>
      <c r="F10" s="92">
        <v>28065</v>
      </c>
      <c r="G10" s="92">
        <v>31779</v>
      </c>
      <c r="H10" s="97">
        <v>49</v>
      </c>
      <c r="I10" s="97">
        <v>43</v>
      </c>
      <c r="J10" s="97">
        <v>55</v>
      </c>
      <c r="K10" s="98">
        <f>IF(D10&gt;=12,(IF(D10&gt;20,8,D10-12)*2+100)%*$B$15*11.5%,(100-(12-D10)*2)*$B$15%*11.5%)</f>
        <v>20010</v>
      </c>
      <c r="L10" s="94">
        <f t="shared" si="2"/>
        <v>25024.000000000004</v>
      </c>
      <c r="M10" s="98">
        <f t="shared" si="1"/>
        <v>5.4740000000000002</v>
      </c>
      <c r="N10" s="99">
        <f t="shared" si="3"/>
        <v>30.690504747626186</v>
      </c>
      <c r="O10" s="99">
        <f t="shared" si="4"/>
        <v>54.607456841432217</v>
      </c>
    </row>
    <row r="11" spans="1:15" ht="33" thickTop="1" thickBot="1">
      <c r="A11" s="138"/>
      <c r="B11" s="140"/>
      <c r="C11" s="42" t="s">
        <v>87</v>
      </c>
      <c r="D11" s="96">
        <v>16</v>
      </c>
      <c r="E11" s="92">
        <v>11669</v>
      </c>
      <c r="F11" s="92">
        <v>22287</v>
      </c>
      <c r="G11" s="92">
        <v>23112</v>
      </c>
      <c r="H11" s="97">
        <v>53</v>
      </c>
      <c r="I11" s="97">
        <v>58</v>
      </c>
      <c r="J11" s="97">
        <v>69</v>
      </c>
      <c r="K11" s="98">
        <f>IF(D11&gt;=12,(IF(D11&gt;20,8,D11-12)*2+100)%*$B$15*11.5%,(100-(12-D11)*2)*$B$15%*11.5%)</f>
        <v>18630</v>
      </c>
      <c r="L11" s="94">
        <f t="shared" si="2"/>
        <v>19872</v>
      </c>
      <c r="M11" s="98">
        <f t="shared" si="1"/>
        <v>4.3470000000000004</v>
      </c>
      <c r="N11" s="99">
        <f t="shared" si="3"/>
        <v>33.196833064949004</v>
      </c>
      <c r="O11" s="99">
        <f t="shared" si="4"/>
        <v>67.456521739130437</v>
      </c>
    </row>
    <row r="12" spans="1:15" ht="48.75" thickTop="1" thickBot="1">
      <c r="A12" s="138"/>
      <c r="B12" s="140"/>
      <c r="C12" s="42" t="s">
        <v>88</v>
      </c>
      <c r="D12" s="96">
        <v>14</v>
      </c>
      <c r="E12" s="92">
        <v>11237</v>
      </c>
      <c r="F12" s="92">
        <v>21461</v>
      </c>
      <c r="G12" s="92">
        <v>21874</v>
      </c>
      <c r="H12" s="97">
        <v>55</v>
      </c>
      <c r="I12" s="97">
        <v>62</v>
      </c>
      <c r="J12" s="97">
        <v>72</v>
      </c>
      <c r="K12" s="98">
        <f>IF(D12&gt;=12,(IF(D12&gt;20,8,D12-12)*2+100)%*$B$15*11.5%,(100-(12-D12)*2)*$B$15%*11.5%)</f>
        <v>17940</v>
      </c>
      <c r="L12" s="94">
        <f t="shared" si="2"/>
        <v>19136</v>
      </c>
      <c r="M12" s="98">
        <f t="shared" si="1"/>
        <v>4.1859999999999999</v>
      </c>
      <c r="N12" s="99">
        <f t="shared" si="3"/>
        <v>34.450111482720182</v>
      </c>
      <c r="O12" s="99">
        <f t="shared" si="4"/>
        <v>70.871028428093652</v>
      </c>
    </row>
    <row r="13" spans="1:15" ht="33" thickTop="1" thickBot="1">
      <c r="A13" s="139"/>
      <c r="B13" s="141"/>
      <c r="C13" s="42" t="s">
        <v>89</v>
      </c>
      <c r="D13" s="96">
        <v>20</v>
      </c>
      <c r="E13" s="92">
        <v>12533</v>
      </c>
      <c r="F13" s="92">
        <v>13938</v>
      </c>
      <c r="G13" s="92">
        <v>25589</v>
      </c>
      <c r="H13" s="97">
        <v>49</v>
      </c>
      <c r="I13" s="97">
        <v>53</v>
      </c>
      <c r="J13" s="97">
        <v>64</v>
      </c>
      <c r="K13" s="98">
        <f>IF(D13&gt;=12,(IF(D13&gt;20,8,D13-12)*2+100)%*$B$15*11.5%,(100-(12-D13)*2)*$B$15%*11.5%)</f>
        <v>20010</v>
      </c>
      <c r="L13" s="94">
        <f t="shared" si="2"/>
        <v>21344</v>
      </c>
      <c r="M13" s="98">
        <f t="shared" si="1"/>
        <v>4.6689999999999996</v>
      </c>
      <c r="N13" s="99">
        <f t="shared" si="3"/>
        <v>30.690504747626186</v>
      </c>
      <c r="O13" s="99">
        <f t="shared" si="4"/>
        <v>63.540901424287853</v>
      </c>
    </row>
    <row r="14" spans="1:15" ht="22.5" thickTop="1">
      <c r="A14" s="32" t="s">
        <v>8</v>
      </c>
      <c r="B14" s="100">
        <v>90000</v>
      </c>
      <c r="C14" s="101"/>
      <c r="D14" s="102"/>
      <c r="E14" s="103"/>
      <c r="F14" s="103"/>
      <c r="G14" s="103"/>
      <c r="H14" s="104"/>
      <c r="I14" s="105"/>
      <c r="J14" s="104"/>
      <c r="K14" s="104"/>
      <c r="L14" s="104"/>
      <c r="M14" s="104"/>
      <c r="N14" s="104"/>
      <c r="O14" s="104"/>
    </row>
    <row r="15" spans="1:15" ht="21.75">
      <c r="A15" s="32" t="s">
        <v>9</v>
      </c>
      <c r="B15" s="100">
        <v>150000</v>
      </c>
      <c r="C15" s="101"/>
      <c r="D15" s="102"/>
      <c r="E15" s="103"/>
      <c r="F15" s="103"/>
      <c r="G15" s="103"/>
      <c r="H15" s="104"/>
      <c r="I15" s="105"/>
      <c r="J15" s="104"/>
      <c r="K15" s="104"/>
      <c r="L15" s="104"/>
      <c r="M15" s="104"/>
      <c r="N15" s="104"/>
      <c r="O15" s="104"/>
    </row>
    <row r="16" spans="1:15" ht="21.75">
      <c r="A16" s="32" t="s">
        <v>10</v>
      </c>
      <c r="B16" s="106">
        <v>160000</v>
      </c>
      <c r="C16" s="101"/>
      <c r="D16" s="102"/>
      <c r="E16" s="103"/>
      <c r="F16" s="103"/>
      <c r="G16" s="103"/>
      <c r="H16" s="104"/>
      <c r="I16" s="104"/>
      <c r="J16" s="104"/>
      <c r="K16" s="104"/>
      <c r="L16" s="104"/>
      <c r="M16" s="104"/>
      <c r="N16" s="104"/>
      <c r="O16" s="104"/>
    </row>
    <row r="17" spans="1:15" ht="21.75">
      <c r="A17" s="107" t="s">
        <v>11</v>
      </c>
      <c r="B17" s="108">
        <v>35</v>
      </c>
      <c r="C17" s="101"/>
      <c r="D17" s="102"/>
      <c r="E17" s="103"/>
      <c r="F17" s="103"/>
      <c r="G17" s="103"/>
      <c r="H17" s="104"/>
      <c r="I17" s="104"/>
      <c r="J17" s="104"/>
      <c r="K17" s="104"/>
      <c r="L17" s="104"/>
      <c r="M17" s="104"/>
      <c r="N17" s="104"/>
      <c r="O17" s="104"/>
    </row>
  </sheetData>
  <mergeCells count="2">
    <mergeCell ref="A2:A13"/>
    <mergeCell ref="B2:B13"/>
  </mergeCells>
  <pageMargins left="0.7" right="0.7" top="0.75" bottom="0.75" header="0.3" footer="0.3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Sheet3</vt:lpstr>
      <vt:lpstr>Sheet4</vt:lpstr>
      <vt:lpstr>Sheet5</vt:lpstr>
      <vt:lpstr>Sheet6</vt:lpstr>
      <vt:lpstr>Sheet7</vt:lpstr>
      <vt:lpstr>Sheet9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Dargiz</dc:creator>
  <cp:lastModifiedBy>dehckadeh-c</cp:lastModifiedBy>
  <cp:lastPrinted>2025-04-06T07:23:29Z</cp:lastPrinted>
  <dcterms:created xsi:type="dcterms:W3CDTF">2024-01-07T16:04:58Z</dcterms:created>
  <dcterms:modified xsi:type="dcterms:W3CDTF">2025-04-06T08:34:27Z</dcterms:modified>
</cp:coreProperties>
</file>